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544b8627f415ee48/00_yoshizawa/01_Tomoharu/11_SuginamiAjax/81_Support/80_ClubDocument/202410_01_OrderSheetEdit/"/>
    </mc:Choice>
  </mc:AlternateContent>
  <xr:revisionPtr revIDLastSave="1408" documentId="8_{89776BBE-0571-4BA7-9BAE-3A859270A309}" xr6:coauthVersionLast="47" xr6:coauthVersionMax="47" xr10:uidLastSave="{52033C39-0D61-43C8-875E-B2321214598E}"/>
  <bookViews>
    <workbookView xWindow="-120" yWindow="-120" windowWidth="29040" windowHeight="15720" xr2:uid="{BA58C87C-5502-B549-AD52-6D1EEC3BF3C8}"/>
  </bookViews>
  <sheets>
    <sheet name="オーダーシート (U12_U15_サザンカ)" sheetId="2" r:id="rId1"/>
    <sheet name="オーダーリスト" sheetId="1" r:id="rId2"/>
    <sheet name="master" sheetId="3" state="hidden" r:id="rId3"/>
    <sheet name="work" sheetId="4" state="hidden" r:id="rId4"/>
  </sheets>
  <definedNames>
    <definedName name="_xlnm._FilterDatabase" localSheetId="3" hidden="1">work!$A$1:$A$104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T5" i="1" l="1" a="1"/>
  <c r="HQ5" i="1" a="1"/>
  <c r="IF5" i="1" a="1"/>
  <c r="GA5" i="1" a="1"/>
  <c r="JU5" i="1" a="1"/>
  <c r="DY5" i="1" a="1"/>
  <c r="CP5" i="1" a="1"/>
  <c r="GR5" i="1" a="1"/>
  <c r="CT5" i="1" a="1"/>
  <c r="GX5" i="1" a="1"/>
  <c r="HX5" i="1" a="1"/>
  <c r="FI5" i="1" a="1"/>
  <c r="FV5" i="1" a="1"/>
  <c r="GF5" i="1" a="1"/>
  <c r="DG5" i="1" a="1"/>
  <c r="IM5" i="1" a="1"/>
  <c r="DC5" i="1" a="1"/>
  <c r="IB5" i="1" a="1"/>
  <c r="IO5" i="1" a="1"/>
  <c r="ES5" i="1" a="1"/>
  <c r="HJ5" i="1" a="1"/>
  <c r="IK5" i="1" a="1"/>
  <c r="CR5" i="1" a="1"/>
  <c r="HS5" i="1" a="1"/>
  <c r="ID5" i="1" a="1"/>
  <c r="GV5" i="1" a="1"/>
  <c r="IZ5" i="1" a="1"/>
  <c r="FG5" i="1" a="1"/>
  <c r="DR5" i="1" a="1"/>
  <c r="GW5" i="1" a="1"/>
  <c r="DV5" i="1" a="1"/>
  <c r="DL5" i="1" a="1"/>
  <c r="JN5" i="1" a="1"/>
  <c r="EQ5" i="1" a="1"/>
  <c r="CW5" i="1" a="1"/>
  <c r="IA5" i="1" a="1"/>
  <c r="HV5" i="1" a="1"/>
  <c r="DO5" i="1" a="1"/>
  <c r="HT5" i="1" a="1"/>
  <c r="JF5" i="1" a="1"/>
  <c r="DJ5" i="1" a="1"/>
  <c r="II5" i="1" a="1"/>
  <c r="JR5" i="1" a="1"/>
  <c r="DI5" i="1" a="1"/>
  <c r="EH5" i="1" a="1"/>
  <c r="GS5" i="1" a="1"/>
  <c r="IU5" i="1" a="1"/>
  <c r="EW5" i="1" a="1"/>
  <c r="GU5" i="1" a="1"/>
  <c r="JY5" i="1" a="1"/>
  <c r="DN5" i="1" a="1"/>
  <c r="EM5" i="1" a="1"/>
  <c r="DW5" i="1" a="1"/>
  <c r="EL5" i="1" a="1"/>
  <c r="IQ5" i="1" a="1"/>
  <c r="DA5" i="1" a="1"/>
  <c r="IL5" i="1" a="1"/>
  <c r="HN5" i="1" a="1"/>
  <c r="IH5" i="1" a="1"/>
  <c r="DM5" i="1" a="1"/>
  <c r="IT5" i="1" a="1"/>
  <c r="DK5" i="1" a="1"/>
  <c r="EN5" i="1" a="1"/>
  <c r="CQ5" i="1" a="1"/>
  <c r="IE5" i="1" a="1"/>
  <c r="JJ5" i="1" a="1"/>
  <c r="CY5" i="1" a="1"/>
  <c r="DX5" i="1" a="1"/>
  <c r="CV5" i="1" a="1"/>
  <c r="CN5" i="1" a="1"/>
  <c r="IN5" i="1" a="1"/>
  <c r="FM5" i="1" a="1"/>
  <c r="ER5" i="1" a="1"/>
  <c r="HD5" i="1" a="1"/>
  <c r="FH5" i="1" a="1"/>
  <c r="JA5" i="1" a="1"/>
  <c r="HU5" i="1" a="1"/>
  <c r="GH5" i="1" a="1"/>
  <c r="FP5" i="1" a="1"/>
  <c r="IY5" i="1" a="1"/>
  <c r="EA5" i="1" a="1"/>
  <c r="CU5" i="1" a="1"/>
  <c r="GQ5" i="1" a="1"/>
  <c r="FL5" i="1" a="1"/>
  <c r="HM5" i="1" a="1"/>
  <c r="IS5" i="1" a="1"/>
  <c r="IC5" i="1" a="1"/>
  <c r="IX5" i="1" a="1"/>
  <c r="JD5" i="1" a="1"/>
  <c r="CO5" i="1" a="1"/>
  <c r="CS5" i="1" a="1"/>
  <c r="JL5" i="1" a="1"/>
  <c r="JC5" i="1" a="1"/>
  <c r="GC5" i="1" a="1"/>
  <c r="ED5" i="1" a="1"/>
  <c r="HE5" i="1" a="1"/>
  <c r="GG5" i="1" a="1"/>
  <c r="DU5" i="1" a="1"/>
  <c r="FX5" i="1" a="1"/>
  <c r="FZ5" i="1" a="1"/>
  <c r="DD5" i="1" a="1"/>
  <c r="HP5" i="1" a="1"/>
  <c r="JQ5" i="1" a="1"/>
  <c r="FY5" i="1" a="1"/>
  <c r="GB5" i="1" a="1"/>
  <c r="HK5" i="1" a="1"/>
  <c r="HI5" i="1" a="1"/>
  <c r="JP5" i="1" a="1"/>
  <c r="EI5" i="1" a="1"/>
  <c r="JM5" i="1" a="1"/>
  <c r="JK5" i="1" a="1"/>
  <c r="EK5" i="1" a="1"/>
  <c r="GZ5" i="1" a="1"/>
  <c r="DP5" i="1" a="1"/>
  <c r="JI5" i="1" a="1"/>
  <c r="GE5" i="1" a="1"/>
  <c r="FU5" i="1" a="1"/>
  <c r="EE5" i="1" a="1"/>
  <c r="JB5" i="1" a="1"/>
  <c r="JV5" i="1" a="1"/>
  <c r="HZ5" i="1" a="1"/>
  <c r="DQ5" i="1" a="1"/>
  <c r="HB5" i="1" a="1"/>
  <c r="JE5" i="1" a="1"/>
  <c r="EU5" i="1" a="1"/>
  <c r="FK5" i="1" a="1"/>
  <c r="HF5" i="1" a="1"/>
  <c r="DF5" i="1" a="1"/>
  <c r="FF5" i="1" a="1"/>
  <c r="JZ5" i="1" a="1"/>
  <c r="IW5" i="1" a="1"/>
  <c r="FT5" i="1" a="1"/>
  <c r="JG5" i="1" a="1"/>
  <c r="FR5" i="1" a="1"/>
  <c r="FN5" i="1" a="1"/>
  <c r="EF5" i="1" a="1"/>
  <c r="HG5" i="1" a="1"/>
  <c r="HW5" i="1" a="1"/>
  <c r="JW5" i="1" a="1"/>
  <c r="IJ5" i="1" a="1"/>
  <c r="EO5" i="1" a="1"/>
  <c r="HA5" i="1" a="1"/>
  <c r="DH5" i="1" a="1"/>
  <c r="FW5" i="1" a="1"/>
  <c r="GT5" i="1" a="1"/>
  <c r="EG5" i="1" a="1"/>
  <c r="CZ5" i="1" a="1"/>
  <c r="FJ5" i="1" a="1"/>
  <c r="EP5" i="1" a="1"/>
  <c r="HH5" i="1" a="1"/>
  <c r="IV5" i="1" a="1"/>
  <c r="JH5" i="1" a="1"/>
  <c r="IP5" i="1" a="1"/>
  <c r="JO5" i="1" a="1"/>
  <c r="JS5" i="1" a="1"/>
  <c r="HC5" i="1" a="1"/>
  <c r="DB5" i="1" a="1"/>
  <c r="EB5" i="1" a="1"/>
  <c r="EV5" i="1" a="1"/>
  <c r="IG5" i="1" a="1"/>
  <c r="GD5" i="1" a="1"/>
  <c r="FS5" i="1" a="1"/>
  <c r="DS5" i="1" a="1"/>
  <c r="FO5" i="1" a="1"/>
  <c r="DT5" i="1" a="1"/>
  <c r="IR5" i="1" a="1"/>
  <c r="GY5" i="1" a="1"/>
  <c r="JX5" i="1" a="1"/>
  <c r="HL5" i="1" a="1"/>
  <c r="HY5" i="1" a="1"/>
  <c r="EC5" i="1" a="1"/>
  <c r="FQ5" i="1" a="1"/>
  <c r="DE5" i="1" a="1"/>
  <c r="CX5" i="1" a="1"/>
  <c r="DZ5" i="1" a="1"/>
  <c r="HR5" i="1" a="1"/>
  <c r="EJ5" i="1" a="1"/>
  <c r="JT5" i="1" a="1"/>
  <c r="HO5" i="1" a="1"/>
  <c r="JJ5" i="1" l="1"/>
  <c r="JQ5" i="1"/>
  <c r="IC5" i="1"/>
  <c r="HU5" i="1"/>
  <c r="HM5" i="1"/>
  <c r="HE5" i="1"/>
  <c r="GW5" i="1"/>
  <c r="IL5" i="1"/>
  <c r="JH5" i="1"/>
  <c r="HL5" i="1"/>
  <c r="HD5" i="1"/>
  <c r="GV5" i="1"/>
  <c r="GX5" i="1"/>
  <c r="IR5" i="1"/>
  <c r="JB5" i="1"/>
  <c r="IZ5" i="1"/>
  <c r="IY5" i="1"/>
  <c r="HC5" i="1"/>
  <c r="HN5" i="1"/>
  <c r="JA5" i="1"/>
  <c r="JP5" i="1"/>
  <c r="HT5" i="1"/>
  <c r="JW5" i="1"/>
  <c r="JG5" i="1"/>
  <c r="IQ5" i="1"/>
  <c r="II5" i="1"/>
  <c r="IA5" i="1"/>
  <c r="HS5" i="1"/>
  <c r="HK5" i="1"/>
  <c r="GU5" i="1"/>
  <c r="IT5" i="1"/>
  <c r="JZ5" i="1"/>
  <c r="JY5" i="1"/>
  <c r="JF5" i="1"/>
  <c r="IP5" i="1"/>
  <c r="HZ5" i="1"/>
  <c r="HR5" i="1"/>
  <c r="HJ5" i="1"/>
  <c r="HB5" i="1"/>
  <c r="GT5" i="1"/>
  <c r="HV5" i="1"/>
  <c r="IS5" i="1"/>
  <c r="IB5" i="1"/>
  <c r="JV5" i="1"/>
  <c r="IX5" i="1"/>
  <c r="IH5" i="1"/>
  <c r="JR5" i="1"/>
  <c r="HF5" i="1"/>
  <c r="JI5" i="1"/>
  <c r="IK5" i="1"/>
  <c r="IJ5" i="1"/>
  <c r="JX5" i="1"/>
  <c r="JN5" i="1"/>
  <c r="JU5" i="1"/>
  <c r="JM5" i="1"/>
  <c r="IW5" i="1"/>
  <c r="IO5" i="1"/>
  <c r="IG5" i="1"/>
  <c r="HQ5" i="1"/>
  <c r="HI5" i="1"/>
  <c r="GS5" i="1"/>
  <c r="ID5" i="1"/>
  <c r="JO5" i="1"/>
  <c r="JE5" i="1"/>
  <c r="HY5" i="1"/>
  <c r="HA5" i="1"/>
  <c r="JL5" i="1"/>
  <c r="IV5" i="1"/>
  <c r="IF5" i="1"/>
  <c r="HH5" i="1"/>
  <c r="JT5" i="1"/>
  <c r="JD5" i="1"/>
  <c r="IN5" i="1"/>
  <c r="HX5" i="1"/>
  <c r="HP5" i="1"/>
  <c r="GZ5" i="1"/>
  <c r="GR5" i="1"/>
  <c r="JS5" i="1"/>
  <c r="JK5" i="1"/>
  <c r="JC5" i="1"/>
  <c r="IU5" i="1"/>
  <c r="IM5" i="1"/>
  <c r="IE5" i="1"/>
  <c r="HW5" i="1"/>
  <c r="HO5" i="1"/>
  <c r="HG5" i="1"/>
  <c r="GY5" i="1"/>
  <c r="GQ5" i="1"/>
  <c r="GC5" i="1"/>
  <c r="FU5" i="1"/>
  <c r="FM5" i="1"/>
  <c r="FL5" i="1"/>
  <c r="GB5" i="1"/>
  <c r="FT5" i="1"/>
  <c r="GA5" i="1"/>
  <c r="FK5" i="1"/>
  <c r="FS5" i="1"/>
  <c r="FZ5" i="1"/>
  <c r="FR5" i="1"/>
  <c r="FJ5" i="1"/>
  <c r="GH5" i="1"/>
  <c r="GG5" i="1"/>
  <c r="FY5" i="1"/>
  <c r="FQ5" i="1"/>
  <c r="FI5" i="1"/>
  <c r="GF5" i="1"/>
  <c r="FH5" i="1"/>
  <c r="FX5" i="1"/>
  <c r="FP5" i="1"/>
  <c r="FW5" i="1"/>
  <c r="FO5" i="1"/>
  <c r="FG5" i="1"/>
  <c r="GE5" i="1"/>
  <c r="GD5" i="1"/>
  <c r="FV5" i="1"/>
  <c r="FN5" i="1"/>
  <c r="FF5" i="1"/>
  <c r="EQ5" i="1"/>
  <c r="EI5" i="1"/>
  <c r="EA5" i="1"/>
  <c r="DS5" i="1"/>
  <c r="DK5" i="1"/>
  <c r="DC5" i="1"/>
  <c r="CU5" i="1"/>
  <c r="EP5" i="1"/>
  <c r="EH5" i="1"/>
  <c r="DZ5" i="1"/>
  <c r="DR5" i="1"/>
  <c r="DB5" i="1"/>
  <c r="CT5" i="1"/>
  <c r="DJ5" i="1"/>
  <c r="EO5" i="1"/>
  <c r="DY5" i="1"/>
  <c r="DQ5" i="1"/>
  <c r="DA5" i="1"/>
  <c r="CS5" i="1"/>
  <c r="EW5" i="1"/>
  <c r="EG5" i="1"/>
  <c r="DI5" i="1"/>
  <c r="EV5" i="1"/>
  <c r="EN5" i="1"/>
  <c r="EF5" i="1"/>
  <c r="DX5" i="1"/>
  <c r="DP5" i="1"/>
  <c r="DH5" i="1"/>
  <c r="CZ5" i="1"/>
  <c r="CR5" i="1"/>
  <c r="EU5" i="1"/>
  <c r="EM5" i="1"/>
  <c r="EE5" i="1"/>
  <c r="DW5" i="1"/>
  <c r="DO5" i="1"/>
  <c r="DG5" i="1"/>
  <c r="CY5" i="1"/>
  <c r="CQ5" i="1"/>
  <c r="ET5" i="1"/>
  <c r="EL5" i="1"/>
  <c r="ED5" i="1"/>
  <c r="DV5" i="1"/>
  <c r="DN5" i="1"/>
  <c r="DF5" i="1"/>
  <c r="CX5" i="1"/>
  <c r="CP5" i="1"/>
  <c r="EK5" i="1"/>
  <c r="EC5" i="1"/>
  <c r="DU5" i="1"/>
  <c r="DE5" i="1"/>
  <c r="CW5" i="1"/>
  <c r="CO5" i="1"/>
  <c r="ES5" i="1"/>
  <c r="DM5" i="1"/>
  <c r="ER5" i="1"/>
  <c r="EJ5" i="1"/>
  <c r="EB5" i="1"/>
  <c r="DT5" i="1"/>
  <c r="DL5" i="1"/>
  <c r="DD5" i="1"/>
  <c r="CV5" i="1"/>
  <c r="CN5" i="1"/>
  <c r="C5" i="1" l="1"/>
  <c r="B5" i="1"/>
  <c r="A5" i="1"/>
  <c r="D5" i="1" a="1"/>
  <c r="D5" i="1" l="1"/>
  <c r="BA5" i="1" a="1"/>
  <c r="AU5" i="1" a="1"/>
  <c r="AB5" i="1" a="1"/>
  <c r="V5" i="1" a="1"/>
  <c r="R5" i="1" a="1"/>
  <c r="BC5" i="1" a="1"/>
  <c r="K5" i="1" a="1"/>
  <c r="Q5" i="1" a="1"/>
  <c r="AP5" i="1" a="1"/>
  <c r="AI5" i="1" a="1"/>
  <c r="O5" i="1" a="1"/>
  <c r="AR5" i="1" a="1"/>
  <c r="P5" i="1" a="1"/>
  <c r="AJ5" i="1" a="1"/>
  <c r="BV5" i="1" a="1"/>
  <c r="BD5" i="1" a="1"/>
  <c r="AC5" i="1" a="1"/>
  <c r="AM5" i="1" a="1"/>
  <c r="AG5" i="1" a="1"/>
  <c r="AD5" i="1" a="1"/>
  <c r="AZ5" i="1" a="1"/>
  <c r="AS5" i="1" a="1"/>
  <c r="M5" i="1" a="1"/>
  <c r="Z5" i="1" a="1"/>
  <c r="AA5" i="1" a="1"/>
  <c r="BN5" i="1" a="1"/>
  <c r="BM5" i="1" a="1"/>
  <c r="BK5" i="1" a="1"/>
  <c r="BB5" i="1" a="1"/>
  <c r="BG5" i="1" a="1"/>
  <c r="BL5" i="1" a="1"/>
  <c r="BR5" i="1" a="1"/>
  <c r="Y5" i="1" a="1"/>
  <c r="BW5" i="1" a="1"/>
  <c r="AF5" i="1" a="1"/>
  <c r="J5" i="1" a="1"/>
  <c r="F5" i="1" a="1"/>
  <c r="N5" i="1" a="1"/>
  <c r="BE5" i="1" a="1"/>
  <c r="H5" i="1" a="1"/>
  <c r="AY5" i="1" a="1"/>
  <c r="BS5" i="1" a="1"/>
  <c r="BP5" i="1" a="1"/>
  <c r="BO5" i="1" a="1"/>
  <c r="BQ5" i="1" a="1"/>
  <c r="AK5" i="1" a="1"/>
  <c r="S5" i="1" a="1"/>
  <c r="AH5" i="1" a="1"/>
  <c r="AO5" i="1" a="1"/>
  <c r="AW5" i="1" a="1"/>
  <c r="AV5" i="1" a="1"/>
  <c r="G5" i="1" a="1"/>
  <c r="AX5" i="1" a="1"/>
  <c r="AT5" i="1" a="1"/>
  <c r="W5" i="1" a="1"/>
  <c r="AE5" i="1" a="1"/>
  <c r="T5" i="1" a="1"/>
  <c r="BH5" i="1" a="1"/>
  <c r="AQ5" i="1" a="1"/>
  <c r="BU5" i="1" a="1"/>
  <c r="E5" i="1" a="1"/>
  <c r="L5" i="1" a="1"/>
  <c r="BI5" i="1" a="1"/>
  <c r="I5" i="1" a="1"/>
  <c r="BJ5" i="1" a="1"/>
  <c r="AN5" i="1" a="1"/>
  <c r="BF5" i="1" a="1"/>
  <c r="BT5" i="1" a="1"/>
  <c r="U5" i="1" a="1"/>
  <c r="X5" i="1" a="1"/>
  <c r="AL5" i="1" a="1"/>
  <c r="AX5" i="1" l="1"/>
  <c r="G5" i="1"/>
  <c r="BJ5" i="1"/>
  <c r="BB5" i="1"/>
  <c r="O5" i="1"/>
  <c r="AH5" i="1"/>
  <c r="Z5" i="1"/>
  <c r="J5" i="1"/>
  <c r="AF5" i="1"/>
  <c r="AZ5" i="1"/>
  <c r="V5" i="1"/>
  <c r="AC5" i="1"/>
  <c r="BL5" i="1"/>
  <c r="AV5" i="1"/>
  <c r="BH5" i="1"/>
  <c r="AR5" i="1"/>
  <c r="AP5" i="1"/>
  <c r="M5" i="1"/>
  <c r="R5" i="1"/>
  <c r="AD5" i="1"/>
  <c r="AB5" i="1"/>
  <c r="BQ5" i="1"/>
  <c r="L5" i="1"/>
  <c r="BT5" i="1"/>
  <c r="BD5" i="1"/>
  <c r="BP5" i="1"/>
  <c r="X5" i="1"/>
  <c r="P5" i="1"/>
  <c r="H5" i="1"/>
  <c r="BE5" i="1"/>
  <c r="N5" i="1"/>
  <c r="F5" i="1"/>
  <c r="BC5" i="1"/>
  <c r="BW5" i="1"/>
  <c r="AG5" i="1"/>
  <c r="AU5" i="1"/>
  <c r="BI5" i="1"/>
  <c r="U5" i="1"/>
  <c r="BV5" i="1"/>
  <c r="BG5" i="1"/>
  <c r="AY5" i="1"/>
  <c r="BM5" i="1"/>
  <c r="AI5" i="1"/>
  <c r="AA5" i="1"/>
  <c r="K5" i="1"/>
  <c r="S5" i="1"/>
  <c r="Y5" i="1"/>
  <c r="AM5" i="1"/>
  <c r="BA5" i="1"/>
  <c r="E5" i="1"/>
  <c r="BO5" i="1"/>
  <c r="AJ5" i="1"/>
  <c r="BK5" i="1"/>
  <c r="AO5" i="1"/>
  <c r="BN5" i="1"/>
  <c r="Q5" i="1"/>
  <c r="AE5" i="1"/>
  <c r="AS5" i="1"/>
  <c r="BR5" i="1"/>
  <c r="AN5" i="1"/>
  <c r="AT5" i="1"/>
  <c r="AL5" i="1"/>
  <c r="BU5" i="1"/>
  <c r="AQ5" i="1"/>
  <c r="BS5" i="1"/>
  <c r="AW5" i="1"/>
  <c r="T5" i="1"/>
  <c r="BF5" i="1"/>
  <c r="I5" i="1"/>
  <c r="W5" i="1"/>
  <c r="AK5" i="1"/>
  <c r="Z13" i="2"/>
  <c r="Z14" i="2"/>
  <c r="Z15" i="2"/>
  <c r="Z16" i="2"/>
  <c r="Z17" i="2"/>
  <c r="Z18" i="2"/>
  <c r="Z19" i="2"/>
  <c r="Z20" i="2"/>
  <c r="Z21" i="2"/>
  <c r="Z22" i="2"/>
  <c r="Z23" i="2"/>
  <c r="Z24" i="2"/>
  <c r="Z25" i="2"/>
  <c r="Z26" i="2"/>
  <c r="Z27" i="2"/>
  <c r="Z28" i="2"/>
  <c r="Z29" i="2"/>
  <c r="Z30" i="2"/>
  <c r="Z31" i="2"/>
  <c r="Z32" i="2"/>
  <c r="Z33" i="2"/>
  <c r="Z34" i="2"/>
  <c r="Z35" i="2"/>
  <c r="Z36" i="2"/>
  <c r="Z37" i="2"/>
  <c r="Z38" i="2"/>
  <c r="Z39" i="2"/>
  <c r="Z40" i="2"/>
  <c r="Z41" i="2"/>
  <c r="Z42" i="2"/>
  <c r="Z43" i="2"/>
  <c r="Z44" i="2"/>
  <c r="Z45" i="2"/>
  <c r="Z46" i="2"/>
  <c r="Z47" i="2"/>
  <c r="Z48" i="2"/>
  <c r="Z49" i="2"/>
  <c r="Z50" i="2"/>
  <c r="Z51" i="2"/>
  <c r="Z52" i="2"/>
  <c r="Z53" i="2"/>
  <c r="Z54" i="2"/>
  <c r="Z55" i="2"/>
  <c r="Z56" i="2"/>
  <c r="KA5" i="1" l="1"/>
  <c r="D10" i="2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<sst xmlns="http://schemas.openxmlformats.org/spreadsheetml/2006/main" count="611" uniqueCount="200">
  <si>
    <t>背番号</t>
    <rPh sb="0" eb="1">
      <t>セ</t>
    </rPh>
    <rPh sb="1" eb="3">
      <t>バンゴ</t>
    </rPh>
    <phoneticPr fontId="3"/>
  </si>
  <si>
    <t>計</t>
    <rPh sb="0" eb="1">
      <t>ケ</t>
    </rPh>
    <phoneticPr fontId="3"/>
  </si>
  <si>
    <t>名前</t>
    <rPh sb="0" eb="2">
      <t>ナマエ</t>
    </rPh>
    <phoneticPr fontId="2"/>
  </si>
  <si>
    <t>カテゴリ</t>
    <phoneticPr fontId="2"/>
  </si>
  <si>
    <t>小1</t>
    <rPh sb="0" eb="1">
      <t>ショウ</t>
    </rPh>
    <phoneticPr fontId="2"/>
  </si>
  <si>
    <t>小2</t>
    <rPh sb="0" eb="1">
      <t>ショウ</t>
    </rPh>
    <phoneticPr fontId="2"/>
  </si>
  <si>
    <t>小3</t>
    <rPh sb="0" eb="1">
      <t>ショウ</t>
    </rPh>
    <phoneticPr fontId="2"/>
  </si>
  <si>
    <t>小4</t>
    <rPh sb="0" eb="1">
      <t>ショウ</t>
    </rPh>
    <phoneticPr fontId="2"/>
  </si>
  <si>
    <t>小5</t>
    <rPh sb="0" eb="1">
      <t>ショウ</t>
    </rPh>
    <phoneticPr fontId="2"/>
  </si>
  <si>
    <t>小6</t>
    <rPh sb="0" eb="1">
      <t>ショウ</t>
    </rPh>
    <phoneticPr fontId="2"/>
  </si>
  <si>
    <t>中1</t>
    <rPh sb="0" eb="1">
      <t>チュウ</t>
    </rPh>
    <phoneticPr fontId="2"/>
  </si>
  <si>
    <t>中2</t>
    <rPh sb="0" eb="1">
      <t>チュウ</t>
    </rPh>
    <phoneticPr fontId="2"/>
  </si>
  <si>
    <t>中3</t>
    <rPh sb="0" eb="1">
      <t>チュウ</t>
    </rPh>
    <phoneticPr fontId="2"/>
  </si>
  <si>
    <t>サザンカ</t>
    <phoneticPr fontId="2"/>
  </si>
  <si>
    <t>背番号</t>
    <rPh sb="0" eb="3">
      <t>セバンゴウ</t>
    </rPh>
    <phoneticPr fontId="2"/>
  </si>
  <si>
    <t>ソックス （アウェイ）</t>
  </si>
  <si>
    <t>インナーHOME</t>
  </si>
  <si>
    <t>インナーAWAY</t>
  </si>
  <si>
    <t>ジャージジャケット</t>
  </si>
  <si>
    <t>ジャージパンツ</t>
  </si>
  <si>
    <t>ジャージハーフパンツ</t>
  </si>
  <si>
    <t>スウェットフードジャケット</t>
  </si>
  <si>
    <t>パンディングウィンドブレーカージャケット</t>
  </si>
  <si>
    <t>パンディングウィンドブレーカーパンツ</t>
  </si>
  <si>
    <t>バックパック</t>
  </si>
  <si>
    <t>リバーシブルビブス</t>
  </si>
  <si>
    <t>フーディージャケット</t>
  </si>
  <si>
    <t>ボール</t>
  </si>
  <si>
    <t>サイズ</t>
    <phoneticPr fontId="2"/>
  </si>
  <si>
    <t>枚数</t>
    <rPh sb="0" eb="2">
      <t>マイスウ</t>
    </rPh>
    <phoneticPr fontId="2"/>
  </si>
  <si>
    <t>S</t>
  </si>
  <si>
    <t>M</t>
  </si>
  <si>
    <t>L</t>
  </si>
  <si>
    <t>e</t>
    <phoneticPr fontId="2"/>
  </si>
  <si>
    <t>ユニホーム上（ホーム）</t>
  </si>
  <si>
    <t>ユニホームパンツ（ホーム）</t>
  </si>
  <si>
    <t>ソックス （ホーム）</t>
  </si>
  <si>
    <t>22-24</t>
  </si>
  <si>
    <t>25-27</t>
  </si>
  <si>
    <t>GKユニホーム上（ホーム）</t>
  </si>
  <si>
    <t>GKユニホームパンツ（ホーム）</t>
  </si>
  <si>
    <t>GKソックス （ホーム）</t>
  </si>
  <si>
    <t>GKユニホーム上（アウェイ）</t>
  </si>
  <si>
    <t>GKユニホームパンツ（アウェイ）</t>
  </si>
  <si>
    <t>GKソックス （アウェイ）</t>
  </si>
  <si>
    <t>トレーニングウェア（半袖）</t>
  </si>
  <si>
    <t>ボタンダウンポロシャツ（半袖）</t>
  </si>
  <si>
    <t>ホームゲームウェア（半袖）　140〜160 7,920円/S~L 8,800円</t>
  </si>
  <si>
    <t>サイズ140150160SMLXL</t>
  </si>
  <si>
    <t>枚数1枚2枚3枚4枚5枚</t>
  </si>
  <si>
    <t>ホームゲームパンツ（半ズボン）　140〜160 4,840円/S~L 5,720円</t>
  </si>
  <si>
    <t>ホームゲームソックス　22-24 1,760円/25−27 1,760円</t>
  </si>
  <si>
    <t>サイズ22-2425-27</t>
  </si>
  <si>
    <t>アウェイGKゲームウェア（長袖）　140〜160 7,920円/S~L 8,800円</t>
  </si>
  <si>
    <t>アウェイGKゲームパンツ（半ズボン）　140〜160 4,840円/S~L 5,720円</t>
  </si>
  <si>
    <t>アウェイGKゲームソックス　22-24 1,760円/25−27 1,760円</t>
  </si>
  <si>
    <t>トレーニングウェア（半袖）　140〜160 3,960円/S~L 4,400円</t>
  </si>
  <si>
    <t>トレーニングパンツ（半ズボン）　140〜160 3,080円/S~L 3,520円</t>
  </si>
  <si>
    <t>ボタンダウンポロシャツ（半袖）　140〜160 4,312円/S~L 4,752円</t>
  </si>
  <si>
    <t>トレーニングジャージ　ジャケット（長袖）140〜160 7,128円/S~L 7,920円　</t>
  </si>
  <si>
    <t>トレーニングジャージ パンツ（長ズボン）　140〜160 5,896円/S~L 6,776円</t>
  </si>
  <si>
    <t>トレーニングジャージ ハーフパンツ（半ズボン）　140〜160 4,136円/S~L5,016円</t>
  </si>
  <si>
    <t>ピステ　トップ（長袖）　140〜160 5,544円/S~L 6,336円</t>
  </si>
  <si>
    <t>ピステ　パンツ（長ズボン）　140〜160 4,928円/S~L 5,456円</t>
  </si>
  <si>
    <t>スウェット フードジャケット（長袖）　140〜160 6,515円/S~L 7,392円</t>
  </si>
  <si>
    <t>フードウィンドブレーカージャケット（長袖）　140〜160 5,984円/S~L 5,984円</t>
  </si>
  <si>
    <t>リバーシブルビブス　2640円</t>
  </si>
  <si>
    <t>ボール　8,000円</t>
  </si>
  <si>
    <t>４号５号</t>
  </si>
  <si>
    <t>個数1個2個3個4個5個</t>
  </si>
  <si>
    <t>ホームゲームウェア（半袖）</t>
  </si>
  <si>
    <t>ホームゲームパンツ（半ズボン）</t>
  </si>
  <si>
    <t>ホームゲームソックス</t>
  </si>
  <si>
    <t>アウェイGKゲームウェア（長袖）</t>
  </si>
  <si>
    <t>アウェイGKゲームパンツ（半ズボン）</t>
  </si>
  <si>
    <t>アウェイGKゲームソックス</t>
  </si>
  <si>
    <t>トレーニングパンツ（半ズボン）</t>
  </si>
  <si>
    <t>トレーニングジャージ</t>
  </si>
  <si>
    <t>トレーニングジャージ パンツ（長ズボン）</t>
  </si>
  <si>
    <t>トレーニングジャージ ハーフパンツ（半ズボン）</t>
  </si>
  <si>
    <t>ピステ　トップ（長袖）</t>
  </si>
  <si>
    <t>ピステ　パンツ（長ズボン）</t>
  </si>
  <si>
    <t>スウェット フードジャケット（長袖）</t>
  </si>
  <si>
    <t>フードウィンドブレーカージャケット（長袖）</t>
  </si>
  <si>
    <t>ユニホーム上（アウェイ）</t>
  </si>
  <si>
    <t>ユニホームパンツ（アウェイ）</t>
  </si>
  <si>
    <t>ピステ（上）</t>
  </si>
  <si>
    <t>ピステ（下）</t>
  </si>
  <si>
    <t>グッズ一覧</t>
  </si>
  <si>
    <t>アウェイゲームウェア（半袖）　140〜160 7,920円/S~L 8,800円</t>
  </si>
  <si>
    <t>アウェイゲームパンツ（半ズボン）　140〜160 4,840円/S~L 5,720円</t>
  </si>
  <si>
    <t>アウェイゲームソックス　22-24 1,760円/25−27 1,760円</t>
  </si>
  <si>
    <t>ホームGKゲームウェア（長袖）　140〜160 7,920円/S~L 8,800円</t>
  </si>
  <si>
    <t>ホームGKゲームパンツ（半ズボン）　140〜160 4,840円/S~L 5,720円</t>
  </si>
  <si>
    <t>ホームGKゲームソックス　22-24 1,760円/25−27 1,760円</t>
  </si>
  <si>
    <t>アウェイゲームウェア（半袖）</t>
  </si>
  <si>
    <t>アウェイゲームパンツ（半ズボン）</t>
  </si>
  <si>
    <t>アウェイゲームソックス</t>
  </si>
  <si>
    <t>ホームGKゲームウェア（長袖）</t>
  </si>
  <si>
    <t>ホームGKゲームパンツ（半ズボン）</t>
  </si>
  <si>
    <t>ホームGKゲームソックス</t>
  </si>
  <si>
    <t>4号</t>
    <rPh sb="1" eb="2">
      <t>ゴウ</t>
    </rPh>
    <phoneticPr fontId="2"/>
  </si>
  <si>
    <t>5号</t>
    <rPh sb="1" eb="2">
      <t>ゴウ</t>
    </rPh>
    <phoneticPr fontId="2"/>
  </si>
  <si>
    <t>小計</t>
    <rPh sb="0" eb="2">
      <t>ショウケイ</t>
    </rPh>
    <phoneticPr fontId="2"/>
  </si>
  <si>
    <t>140</t>
  </si>
  <si>
    <t>150</t>
  </si>
  <si>
    <t>160</t>
  </si>
  <si>
    <t>グッズ</t>
    <phoneticPr fontId="2"/>
  </si>
  <si>
    <t>合計</t>
    <rPh sb="0" eb="2">
      <t>ゴウケイ</t>
    </rPh>
    <phoneticPr fontId="2"/>
  </si>
  <si>
    <t>名前</t>
    <rPh sb="0" eb="2">
      <t>ナマエ</t>
    </rPh>
    <phoneticPr fontId="2"/>
  </si>
  <si>
    <t>カテゴリ</t>
    <phoneticPr fontId="2"/>
  </si>
  <si>
    <t>杉並アヤックス　ウェア　発注書</t>
    <rPh sb="0" eb="2">
      <t>スギナミ</t>
    </rPh>
    <phoneticPr fontId="3"/>
  </si>
  <si>
    <t>バッグパック</t>
  </si>
  <si>
    <t>サイズ</t>
    <phoneticPr fontId="2"/>
  </si>
  <si>
    <t>ジュニア</t>
    <phoneticPr fontId="2"/>
  </si>
  <si>
    <t>アダルト</t>
    <phoneticPr fontId="2"/>
  </si>
  <si>
    <t>ジュニア</t>
    <phoneticPr fontId="2"/>
  </si>
  <si>
    <t>アダルト</t>
    <phoneticPr fontId="2"/>
  </si>
  <si>
    <t>フィールドHOME ユニホーム　シャツ（緑）</t>
    <phoneticPr fontId="2"/>
  </si>
  <si>
    <t>枚数</t>
    <rPh sb="0" eb="2">
      <t>マイスウ</t>
    </rPh>
    <phoneticPr fontId="2"/>
  </si>
  <si>
    <t>GK AWAY ユニホーム　カーフソックス（青）</t>
  </si>
  <si>
    <t>ミディアム</t>
    <phoneticPr fontId="2"/>
  </si>
  <si>
    <t>ロング</t>
    <phoneticPr fontId="2"/>
  </si>
  <si>
    <t>フィールドHOME ユニホーム　カーフソックス（ネイビー）　　</t>
    <phoneticPr fontId="2"/>
  </si>
  <si>
    <t>フィールドHOME ユニホーム　シャツ（緑）</t>
  </si>
  <si>
    <t>フィールドHOME ユニホーム　パンツ（ネイビー）</t>
  </si>
  <si>
    <t>フィールドHOME ユニホーム　ソックス（ネイビー）</t>
  </si>
  <si>
    <t>フィールドHOME ユニホーム　カーフソックス（ネイビー）</t>
  </si>
  <si>
    <t>フィールドAWAY ユニホーム　シャツ（グレー）</t>
  </si>
  <si>
    <t>フィールドAWAY ユニホーム　パンツ（グレー）</t>
  </si>
  <si>
    <t>フィールドAWAY ユニホーム　ソックス（グレー）</t>
  </si>
  <si>
    <t>フィールドAWAY ユニホーム　カーフソックス（グレー）</t>
  </si>
  <si>
    <t>GK HOME ユニホーム　シャツ（黄）</t>
  </si>
  <si>
    <t>GK HOME ユニホーム　パンツ（黄）</t>
  </si>
  <si>
    <t>GK HOME ユニホーム　ソックス（黄）</t>
  </si>
  <si>
    <t>GK HOME ユニホーム　カーフソックス（黄）</t>
  </si>
  <si>
    <t>GK AWAY ユニホーム　シャツ（青）</t>
  </si>
  <si>
    <t>GK AWAY ユニホーム　パンツ（青）</t>
  </si>
  <si>
    <t>GK AWAY ユニホーム　ソックス（青）</t>
  </si>
  <si>
    <t>プラクティスシャツ　</t>
  </si>
  <si>
    <t>プラクティスパンツ</t>
  </si>
  <si>
    <t>フーディジャケット</t>
  </si>
  <si>
    <t>ピステシャツ</t>
  </si>
  <si>
    <t>ピステパンツ</t>
  </si>
  <si>
    <t>トレーニングジャージウェア</t>
  </si>
  <si>
    <t>トレーニングジャージパンツ（長ズボン）</t>
  </si>
  <si>
    <t>トレーニングジャージハーフパンツ（半ズボン）</t>
  </si>
  <si>
    <t>パウンディングウィンドプレーカージャケット</t>
  </si>
  <si>
    <t>パウンディングウィンドプレーカーパンツ</t>
  </si>
  <si>
    <t>ベンチコート（ロング）</t>
  </si>
  <si>
    <t>ベンチコート（ミディアム）</t>
  </si>
  <si>
    <t>移動用ポロシャツ</t>
  </si>
  <si>
    <t>フィールドインナーシャツ（紺）</t>
  </si>
  <si>
    <t>フィールドインナーシャツ（グレー）</t>
  </si>
  <si>
    <t>GKインナーシャツ（黄）</t>
  </si>
  <si>
    <t>GKインナーシャツ（青）</t>
  </si>
  <si>
    <t>スパッツ（紺）</t>
  </si>
  <si>
    <t>スパッツ（グレー）</t>
  </si>
  <si>
    <t>スパッツ（黄）</t>
  </si>
  <si>
    <t>スパッツ（青）</t>
  </si>
  <si>
    <t>ロングタイツ（紺）</t>
  </si>
  <si>
    <t>ロングタイツ（グレー）</t>
  </si>
  <si>
    <t>ロングタイツ（黄）</t>
  </si>
  <si>
    <t>ロングタイツ（青）</t>
  </si>
  <si>
    <t>O</t>
    <phoneticPr fontId="2"/>
  </si>
  <si>
    <t>18-20</t>
  </si>
  <si>
    <t>18-20</t>
    <phoneticPr fontId="2"/>
  </si>
  <si>
    <t>22-24</t>
    <phoneticPr fontId="2"/>
  </si>
  <si>
    <t>フリー</t>
    <phoneticPr fontId="2"/>
  </si>
  <si>
    <t>XS-S</t>
  </si>
  <si>
    <t>XS-S</t>
    <phoneticPr fontId="2"/>
  </si>
  <si>
    <t>M-L</t>
  </si>
  <si>
    <t>M-L</t>
    <phoneticPr fontId="2"/>
  </si>
  <si>
    <t>O-XO</t>
  </si>
  <si>
    <t>O-XO</t>
    <phoneticPr fontId="2"/>
  </si>
  <si>
    <t>130</t>
    <phoneticPr fontId="2"/>
  </si>
  <si>
    <t>O</t>
  </si>
  <si>
    <t>フィールド　TM用ユニホーム　シャツ（紺）</t>
  </si>
  <si>
    <t>フィールド　TM用ユニホームパンツ（紺）</t>
  </si>
  <si>
    <t>GK　TM用ユニホーム　シャツ（ピンク）</t>
  </si>
  <si>
    <t>GK　TM用ユニホームパンツ（ピンク）</t>
  </si>
  <si>
    <t>ストレッチパンツスリム（移動用 長ズボン）</t>
  </si>
  <si>
    <t>スウェットトップ</t>
  </si>
  <si>
    <t>Tシャツ半袖（黒）</t>
  </si>
  <si>
    <t>移動パンツライト（半ズボン）</t>
  </si>
  <si>
    <t>杉並アヤックス
オフィシャルグッズ　オーダーシート（U12/U15/サザンカ）</t>
    <rPh sb="0" eb="2">
      <t>スギナミ</t>
    </rPh>
    <phoneticPr fontId="2"/>
  </si>
  <si>
    <t>S</t>
    <phoneticPr fontId="2"/>
  </si>
  <si>
    <t>M</t>
    <phoneticPr fontId="2"/>
  </si>
  <si>
    <t>L</t>
    <phoneticPr fontId="2"/>
  </si>
  <si>
    <t>25-27</t>
    <phoneticPr fontId="2"/>
  </si>
  <si>
    <t>プラクティスシャツ</t>
  </si>
  <si>
    <t>フリー</t>
    <phoneticPr fontId="2"/>
  </si>
  <si>
    <t>－</t>
    <phoneticPr fontId="2"/>
  </si>
  <si>
    <t>S</t>
    <phoneticPr fontId="2"/>
  </si>
  <si>
    <t>M</t>
    <phoneticPr fontId="2"/>
  </si>
  <si>
    <t>L</t>
    <phoneticPr fontId="2"/>
  </si>
  <si>
    <t>O</t>
    <phoneticPr fontId="2"/>
  </si>
  <si>
    <t>XS-S</t>
    <phoneticPr fontId="2"/>
  </si>
  <si>
    <t>M-L</t>
    <phoneticPr fontId="2"/>
  </si>
  <si>
    <t>O-XO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</si>
</sst>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5" formatCode="&quot;¥&quot;#,##0;&quot;¥&quot;\-#,##0"/>
    <numFmt numFmtId="176" formatCode="&quot;¥&quot;#,##0_);[Red]\(&quot;¥&quot;#,##0\)"/>
  </numFmts>
  <fonts count="14" x14ac:knownFonts="1">
    <font>
      <sz val="12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scheme val="minor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2"/>
      <color theme="1"/>
      <name val="Meiryo UI"/>
      <family val="3"/>
      <charset val="128"/>
    </font>
    <font>
      <b/>
      <sz val="12"/>
      <color rgb="FFFF0000"/>
      <name val="游ゴシック"/>
      <family val="3"/>
      <charset val="128"/>
      <scheme val="minor"/>
    </font>
    <font>
      <sz val="11"/>
      <color theme="1"/>
      <name val="Meiryo UI"/>
      <family val="3"/>
      <charset val="128"/>
    </font>
    <font>
      <b/>
      <sz val="14"/>
      <color theme="1"/>
      <name val="Meiryo UI"/>
      <family val="3"/>
      <charset val="128"/>
    </font>
    <font>
      <b/>
      <sz val="16"/>
      <color theme="1"/>
      <name val="Meiryo UI"/>
      <family val="3"/>
      <charset val="128"/>
    </font>
    <font>
      <b/>
      <sz val="16"/>
      <color theme="1"/>
      <name val="游ゴシック"/>
      <family val="2"/>
      <charset val="128"/>
      <scheme val="minor"/>
    </font>
    <font>
      <u/>
      <sz val="12"/>
      <color theme="1"/>
      <name val="Meiryo UI"/>
      <family val="3"/>
      <charset val="128"/>
    </font>
    <font>
      <sz val="12"/>
      <color theme="0" tint="-4.9989318521683403E-2"/>
      <name val="Meiryo UI"/>
      <family val="3"/>
      <charset val="128"/>
    </font>
    <font>
      <sz val="11"/>
      <color theme="0"/>
      <name val="Meiryo UI"/>
      <family val="3"/>
      <charset val="128"/>
    </font>
    <font>
      <sz val="12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</fills>
  <borders count="29">
    <border>
      <left/>
      <right/>
      <top/>
      <bottom/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thin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hair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double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double">
        <color auto="1"/>
      </bottom>
      <diagonal/>
    </border>
    <border>
      <left style="medium">
        <color auto="1"/>
      </left>
      <right/>
      <top style="thin">
        <color auto="1"/>
      </top>
      <bottom style="double">
        <color auto="1"/>
      </bottom>
      <diagonal/>
    </border>
    <border>
      <left/>
      <right style="medium">
        <color auto="1"/>
      </right>
      <top style="thin">
        <color auto="1"/>
      </top>
      <bottom style="double">
        <color auto="1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66">
    <xf numFmtId="0" fontId="0" fillId="0" borderId="0" xfId="0">
      <alignment vertical="center"/>
    </xf>
    <xf numFmtId="0" fontId="4" fillId="0" borderId="0" xfId="0" applyFont="1">
      <alignment vertical="center"/>
    </xf>
    <xf numFmtId="5" fontId="4" fillId="0" borderId="0" xfId="0" applyNumberFormat="1" applyFont="1">
      <alignment vertical="center"/>
    </xf>
    <xf numFmtId="0" fontId="5" fillId="0" borderId="0" xfId="0" applyFont="1">
      <alignment vertical="center"/>
    </xf>
    <xf numFmtId="0" fontId="4" fillId="0" borderId="0" xfId="0" applyFont="1" applyAlignment="1">
      <alignment horizontal="center" vertical="center" shrinkToFit="1"/>
    </xf>
    <xf numFmtId="5" fontId="4" fillId="0" borderId="0" xfId="0" applyNumberFormat="1" applyFont="1" applyAlignment="1">
      <alignment horizontal="center" vertical="center" shrinkToFit="1"/>
    </xf>
    <xf numFmtId="5" fontId="7" fillId="0" borderId="0" xfId="0" applyNumberFormat="1" applyFont="1">
      <alignment vertical="center"/>
    </xf>
    <xf numFmtId="0" fontId="10" fillId="0" borderId="0" xfId="0" applyFont="1" applyAlignment="1">
      <alignment horizontal="right" vertical="center" indent="1"/>
    </xf>
    <xf numFmtId="0" fontId="4" fillId="0" borderId="4" xfId="0" applyFont="1" applyBorder="1" applyAlignment="1" applyProtection="1">
      <alignment horizontal="center" vertical="center" shrinkToFit="1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0" fontId="4" fillId="0" borderId="0" xfId="0" applyFont="1" applyAlignment="1">
      <alignment horizontal="right" vertical="center" indent="1"/>
    </xf>
    <xf numFmtId="0" fontId="11" fillId="0" borderId="0" xfId="0" applyFont="1" applyAlignment="1">
      <alignment horizontal="center" vertical="center"/>
    </xf>
    <xf numFmtId="5" fontId="11" fillId="0" borderId="0" xfId="0" applyNumberFormat="1" applyFont="1" applyAlignment="1">
      <alignment horizontal="center" vertical="center"/>
    </xf>
    <xf numFmtId="0" fontId="11" fillId="0" borderId="0" xfId="0" applyFont="1">
      <alignment vertical="center"/>
    </xf>
    <xf numFmtId="0" fontId="4" fillId="0" borderId="0" xfId="0" applyFont="1" applyAlignment="1" applyProtection="1">
      <alignment horizontal="center" vertical="center"/>
      <protection locked="0"/>
    </xf>
    <xf numFmtId="0" fontId="4" fillId="0" borderId="0" xfId="0" applyFont="1" applyProtection="1">
      <alignment vertical="center"/>
      <protection locked="0"/>
    </xf>
    <xf numFmtId="176" fontId="4" fillId="0" borderId="0" xfId="0" applyNumberFormat="1" applyFont="1">
      <alignment vertical="center"/>
    </xf>
    <xf numFmtId="0" fontId="13" fillId="0" borderId="0" xfId="0" applyFont="1">
      <alignment vertical="center"/>
    </xf>
    <xf numFmtId="0" fontId="6" fillId="0" borderId="0" xfId="1" applyFont="1" applyAlignment="1">
      <alignment horizontal="center" vertical="center"/>
    </xf>
    <xf numFmtId="0" fontId="6" fillId="0" borderId="0" xfId="1" applyFont="1"/>
    <xf numFmtId="0" fontId="12" fillId="0" borderId="0" xfId="1" applyFont="1" applyAlignment="1">
      <alignment horizontal="left" textRotation="180"/>
    </xf>
    <xf numFmtId="0" fontId="6" fillId="0" borderId="0" xfId="1" applyFont="1" applyAlignment="1">
      <alignment horizontal="left" textRotation="180"/>
    </xf>
    <xf numFmtId="0" fontId="6" fillId="0" borderId="10" xfId="1" applyFont="1" applyBorder="1" applyAlignment="1">
      <alignment horizontal="center" vertical="center" shrinkToFit="1"/>
    </xf>
    <xf numFmtId="0" fontId="6" fillId="0" borderId="9" xfId="1" applyFont="1" applyBorder="1" applyAlignment="1">
      <alignment horizontal="left" textRotation="180" wrapText="1" shrinkToFit="1"/>
    </xf>
    <xf numFmtId="0" fontId="6" fillId="0" borderId="8" xfId="1" applyFont="1" applyBorder="1" applyAlignment="1">
      <alignment horizontal="center" vertical="center" shrinkToFit="1"/>
    </xf>
    <xf numFmtId="0" fontId="6" fillId="0" borderId="11" xfId="1" applyFont="1" applyBorder="1" applyAlignment="1">
      <alignment horizontal="left" textRotation="180" shrinkToFit="1"/>
    </xf>
    <xf numFmtId="0" fontId="6" fillId="0" borderId="12" xfId="1" applyFont="1" applyBorder="1" applyAlignment="1">
      <alignment horizontal="center" vertical="center" shrinkToFit="1"/>
    </xf>
    <xf numFmtId="0" fontId="6" fillId="0" borderId="13" xfId="1" applyFont="1" applyBorder="1" applyAlignment="1">
      <alignment horizontal="center" vertical="center" shrinkToFit="1"/>
    </xf>
    <xf numFmtId="0" fontId="6" fillId="0" borderId="14" xfId="1" applyFont="1" applyBorder="1" applyAlignment="1">
      <alignment horizontal="center" vertical="center" shrinkToFit="1"/>
    </xf>
    <xf numFmtId="0" fontId="6" fillId="0" borderId="15" xfId="1" applyFont="1" applyBorder="1" applyAlignment="1">
      <alignment horizontal="center" vertical="center" shrinkToFit="1"/>
    </xf>
    <xf numFmtId="0" fontId="6" fillId="0" borderId="19" xfId="1" applyFont="1" applyBorder="1" applyAlignment="1">
      <alignment horizontal="center" vertical="center" shrinkToFit="1"/>
    </xf>
    <xf numFmtId="0" fontId="6" fillId="0" borderId="21" xfId="1" applyFont="1" applyBorder="1" applyAlignment="1">
      <alignment horizontal="left" textRotation="180" wrapText="1" shrinkToFit="1"/>
    </xf>
    <xf numFmtId="0" fontId="6" fillId="0" borderId="22" xfId="1" applyFont="1" applyBorder="1" applyAlignment="1">
      <alignment horizontal="center" vertical="center" shrinkToFit="1"/>
    </xf>
    <xf numFmtId="0" fontId="6" fillId="0" borderId="23" xfId="1" applyFont="1" applyBorder="1" applyAlignment="1">
      <alignment horizontal="left" textRotation="180" wrapText="1" shrinkToFit="1"/>
    </xf>
    <xf numFmtId="0" fontId="6" fillId="0" borderId="25" xfId="1" applyFont="1" applyBorder="1" applyAlignment="1">
      <alignment horizontal="center" vertical="center" shrinkToFit="1"/>
    </xf>
    <xf numFmtId="0" fontId="6" fillId="0" borderId="26" xfId="1" applyFont="1" applyBorder="1" applyAlignment="1">
      <alignment horizontal="left" textRotation="180" shrinkToFit="1"/>
    </xf>
    <xf numFmtId="0" fontId="6" fillId="0" borderId="27" xfId="1" applyFont="1" applyBorder="1" applyAlignment="1">
      <alignment horizontal="left" textRotation="180" wrapText="1" shrinkToFit="1"/>
    </xf>
    <xf numFmtId="0" fontId="6" fillId="0" borderId="28" xfId="1" applyFont="1" applyBorder="1" applyAlignment="1">
      <alignment horizontal="left" textRotation="180" wrapText="1" shrinkToFit="1"/>
    </xf>
    <xf numFmtId="0" fontId="4" fillId="0" borderId="28" xfId="1" applyFont="1" applyBorder="1" applyAlignment="1">
      <alignment horizontal="left" textRotation="180" wrapText="1" shrinkToFit="1"/>
    </xf>
    <xf numFmtId="0" fontId="4" fillId="0" borderId="27" xfId="1" applyFont="1" applyBorder="1" applyAlignment="1">
      <alignment horizontal="left" textRotation="180" wrapText="1" shrinkToFit="1"/>
    </xf>
    <xf numFmtId="0" fontId="4" fillId="0" borderId="21" xfId="1" applyFont="1" applyBorder="1" applyAlignment="1">
      <alignment horizontal="left" textRotation="180" wrapText="1" shrinkToFit="1"/>
    </xf>
    <xf numFmtId="0" fontId="4" fillId="0" borderId="21" xfId="0" applyFont="1" applyBorder="1" applyAlignment="1">
      <alignment horizontal="left" textRotation="180" wrapText="1"/>
    </xf>
    <xf numFmtId="176" fontId="4" fillId="0" borderId="0" xfId="0" applyNumberFormat="1" applyFont="1" applyProtection="1">
      <alignment vertical="center"/>
      <protection locked="0"/>
    </xf>
    <xf numFmtId="0" fontId="4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0" fillId="0" borderId="0" xfId="0">
      <alignment vertical="center"/>
    </xf>
    <xf numFmtId="0" fontId="8" fillId="0" borderId="5" xfId="0" applyFont="1" applyBorder="1" applyAlignment="1" applyProtection="1">
      <alignment horizontal="center" vertical="center" shrinkToFit="1"/>
      <protection locked="0"/>
    </xf>
    <xf numFmtId="0" fontId="9" fillId="0" borderId="7" xfId="0" applyFont="1" applyBorder="1" applyAlignment="1" applyProtection="1">
      <alignment horizontal="center" vertical="center" shrinkToFit="1"/>
      <protection locked="0"/>
    </xf>
    <xf numFmtId="0" fontId="0" fillId="0" borderId="7" xfId="0" applyBorder="1" applyProtection="1">
      <alignment vertical="center"/>
      <protection locked="0"/>
    </xf>
    <xf numFmtId="5" fontId="8" fillId="0" borderId="1" xfId="0" applyNumberFormat="1" applyFont="1" applyBorder="1">
      <alignment vertical="center"/>
    </xf>
    <xf numFmtId="5" fontId="8" fillId="0" borderId="2" xfId="0" applyNumberFormat="1" applyFont="1" applyBorder="1">
      <alignment vertical="center"/>
    </xf>
    <xf numFmtId="0" fontId="9" fillId="0" borderId="2" xfId="0" applyFont="1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6" xfId="0" applyBorder="1" applyProtection="1">
      <alignment vertical="center"/>
      <protection locked="0"/>
    </xf>
    <xf numFmtId="0" fontId="6" fillId="0" borderId="0" xfId="1" applyFont="1" applyAlignment="1">
      <alignment horizontal="center" vertical="center"/>
    </xf>
    <xf numFmtId="0" fontId="6" fillId="0" borderId="16" xfId="1" applyFont="1" applyBorder="1" applyAlignment="1">
      <alignment horizontal="center" vertical="center" shrinkToFit="1"/>
    </xf>
    <xf numFmtId="0" fontId="6" fillId="0" borderId="17" xfId="1" applyFont="1" applyBorder="1" applyAlignment="1">
      <alignment horizontal="center" vertical="center" shrinkToFit="1"/>
    </xf>
    <xf numFmtId="0" fontId="6" fillId="0" borderId="20" xfId="1" applyFont="1" applyBorder="1" applyAlignment="1">
      <alignment horizontal="center" vertical="center" shrinkToFit="1"/>
    </xf>
    <xf numFmtId="0" fontId="6" fillId="0" borderId="18" xfId="1" applyFont="1" applyBorder="1" applyAlignment="1">
      <alignment horizontal="center" vertical="center" shrinkToFit="1"/>
    </xf>
    <xf numFmtId="0" fontId="6" fillId="0" borderId="24" xfId="1" applyFont="1" applyBorder="1" applyAlignment="1">
      <alignment horizontal="center" vertical="center" shrinkToFit="1"/>
    </xf>
    <xf numFmtId="0" fontId="6" fillId="2" borderId="16" xfId="1" applyFont="1" applyFill="1" applyBorder="1" applyAlignment="1">
      <alignment horizontal="center" vertical="center" shrinkToFit="1"/>
    </xf>
    <xf numFmtId="0" fontId="6" fillId="2" borderId="17" xfId="1" applyFont="1" applyFill="1" applyBorder="1" applyAlignment="1">
      <alignment horizontal="center" vertical="center" shrinkToFit="1"/>
    </xf>
    <xf numFmtId="0" fontId="6" fillId="2" borderId="18" xfId="1" applyFont="1" applyFill="1" applyBorder="1" applyAlignment="1">
      <alignment horizontal="center" vertical="center" shrinkToFit="1"/>
    </xf>
    <xf numFmtId="0" fontId="6" fillId="2" borderId="20" xfId="1" applyFont="1" applyFill="1" applyBorder="1" applyAlignment="1">
      <alignment horizontal="center" vertical="center" shrinkToFit="1"/>
    </xf>
  </cellXfs>
  <cellStyles count="2">
    <cellStyle name="標準" xfId="0" builtinId="0"/>
    <cellStyle name="標準 2" xfId="1" xr:uid="{672AB4A8-4BDD-0D4F-8CD5-3FED9FB2AC15}"/>
  </cellStyles>
  <dxfs count="6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Meiryo UI"/>
        <family val="3"/>
        <charset val="128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Meiryo UI"/>
        <family val="3"/>
        <charset val="128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Meiryo UI"/>
        <family val="3"/>
        <charset val="128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Meiryo UI"/>
        <family val="3"/>
        <charset val="128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Meiryo UI"/>
        <family val="3"/>
        <charset val="128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Meiryo UI"/>
        <family val="3"/>
        <charset val="128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Meiryo UI"/>
        <family val="3"/>
        <charset val="128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Meiryo UI"/>
        <family val="3"/>
        <charset val="128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Meiryo UI"/>
        <family val="3"/>
        <charset val="128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Meiryo UI"/>
        <family val="3"/>
        <charset val="128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Meiryo UI"/>
        <family val="3"/>
        <charset val="128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Meiryo UI"/>
        <family val="3"/>
        <charset val="128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Meiryo UI"/>
        <family val="3"/>
        <charset val="128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Meiryo UI"/>
        <family val="3"/>
        <charset val="128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Meiryo UI"/>
        <family val="3"/>
        <charset val="128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Meiryo UI"/>
        <family val="3"/>
        <charset val="128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Meiryo UI"/>
        <family val="3"/>
        <charset val="128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Meiryo UI"/>
        <family val="3"/>
        <charset val="128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Meiryo UI"/>
        <family val="3"/>
        <charset val="128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Meiryo UI"/>
        <family val="3"/>
        <charset val="128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Meiryo UI"/>
        <family val="3"/>
        <charset val="128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Meiryo UI"/>
        <family val="3"/>
        <charset val="128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Meiryo UI"/>
        <family val="3"/>
        <charset val="128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Meiryo UI"/>
        <family val="3"/>
        <charset val="128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Meiryo UI"/>
        <family val="3"/>
        <charset val="128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Meiryo UI"/>
        <family val="3"/>
        <charset val="128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Meiryo UI"/>
        <family val="3"/>
        <charset val="128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Meiryo UI"/>
        <family val="3"/>
        <charset val="128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Meiryo UI"/>
        <family val="3"/>
        <charset val="128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Meiryo UI"/>
        <family val="3"/>
        <charset val="128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Meiryo UI"/>
        <family val="3"/>
        <charset val="128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Meiryo UI"/>
        <family val="3"/>
        <charset val="128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Meiryo UI"/>
        <family val="3"/>
        <charset val="128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Meiryo UI"/>
        <family val="3"/>
        <charset val="128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Meiryo UI"/>
        <family val="3"/>
        <charset val="128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Meiryo UI"/>
        <family val="3"/>
        <charset val="128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Meiryo UI"/>
        <family val="3"/>
        <charset val="128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Meiryo UI"/>
        <family val="3"/>
        <charset val="128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Meiryo UI"/>
        <family val="3"/>
        <charset val="128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Meiryo UI"/>
        <family val="3"/>
        <charset val="128"/>
        <scheme val="none"/>
      </font>
      <numFmt numFmtId="176" formatCode="&quot;¥&quot;#,##0_);[Red]\(&quot;¥&quot;#,##0\)"/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Meiryo UI"/>
        <family val="3"/>
        <charset val="128"/>
        <scheme val="none"/>
      </font>
      <numFmt numFmtId="176" formatCode="&quot;¥&quot;#,##0_);[Red]\(&quot;¥&quot;#,##0\)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Meiryo UI"/>
        <family val="3"/>
        <charset val="128"/>
        <scheme val="none"/>
      </font>
      <numFmt numFmtId="176" formatCode="&quot;¥&quot;#,##0_);[Red]\(&quot;¥&quot;#,##0\)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Meiryo UI"/>
        <family val="3"/>
        <charset val="128"/>
        <scheme val="none"/>
      </font>
      <numFmt numFmtId="176" formatCode="&quot;¥&quot;#,##0_);[Red]\(&quot;¥&quot;#,##0\)"/>
      <alignment horizontal="general" vertical="center" textRotation="0" wrapText="0" indent="0" justifyLastLine="0" shrinkToFit="0" readingOrder="0"/>
    </dxf>
    <dxf>
      <numFmt numFmtId="176" formatCode="&quot;¥&quot;#,##0_);[Red]\(&quot;¥&quot;#,##0\)"/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</dxf>
    <dxf>
      <numFmt numFmtId="176" formatCode="&quot;¥&quot;#,##0_);[Red]\(&quot;¥&quot;#,##0\)"/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Meiryo UI"/>
        <family val="3"/>
        <charset val="128"/>
        <scheme val="none"/>
      </font>
      <numFmt numFmtId="176" formatCode="&quot;¥&quot;#,##0_);[Red]\(&quot;¥&quot;#,##0\)"/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Meiryo UI"/>
        <family val="3"/>
        <charset val="128"/>
        <scheme val="none"/>
      </font>
      <numFmt numFmtId="176" formatCode="&quot;¥&quot;#,##0_);[Red]\(&quot;¥&quot;#,##0\)"/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Meiryo UI"/>
        <family val="3"/>
        <charset val="128"/>
        <scheme val="none"/>
      </font>
      <numFmt numFmtId="176" formatCode="&quot;¥&quot;#,##0_);[Red]\(&quot;¥&quot;#,##0\)"/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Meiryo UI"/>
        <family val="3"/>
        <charset val="128"/>
        <scheme val="none"/>
      </font>
      <numFmt numFmtId="176" formatCode="&quot;¥&quot;#,##0_);[Red]\(&quot;¥&quot;#,##0\)"/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Meiryo UI"/>
        <family val="3"/>
        <charset val="128"/>
        <scheme val="none"/>
      </font>
      <numFmt numFmtId="176" formatCode="&quot;¥&quot;#,##0_);[Red]\(&quot;¥&quot;#,##0\)"/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Meiryo UI"/>
        <family val="3"/>
        <charset val="128"/>
        <scheme val="none"/>
      </font>
      <numFmt numFmtId="176" formatCode="&quot;¥&quot;#,##0_);[Red]\(&quot;¥&quot;#,##0\)"/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Meiryo UI"/>
        <family val="3"/>
        <charset val="128"/>
        <scheme val="none"/>
      </font>
      <numFmt numFmtId="176" formatCode="&quot;¥&quot;#,##0_);[Red]\(&quot;¥&quot;#,##0\)"/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</dxf>
    <dxf>
      <numFmt numFmtId="176" formatCode="&quot;¥&quot;#,##0_);[Red]\(&quot;¥&quot;#,##0\)"/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Meiryo UI"/>
        <family val="3"/>
        <charset val="128"/>
        <scheme val="none"/>
      </font>
      <numFmt numFmtId="176" formatCode="&quot;¥&quot;#,##0_);[Red]\(&quot;¥&quot;#,##0\)"/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Meiryo UI"/>
        <family val="3"/>
        <charset val="128"/>
        <scheme val="none"/>
      </font>
      <numFmt numFmtId="176" formatCode="&quot;¥&quot;#,##0_);[Red]\(&quot;¥&quot;#,##0\)"/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Meiryo UI"/>
        <family val="3"/>
        <charset val="128"/>
        <scheme val="none"/>
      </font>
      <numFmt numFmtId="176" formatCode="&quot;¥&quot;#,##0_);[Red]\(&quot;¥&quot;#,##0\)"/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Meiryo UI"/>
        <family val="3"/>
        <charset val="128"/>
        <scheme val="none"/>
      </font>
      <numFmt numFmtId="176" formatCode="&quot;¥&quot;#,##0_);[Red]\(&quot;¥&quot;#,##0\)"/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Meiryo UI"/>
        <family val="3"/>
        <charset val="128"/>
        <scheme val="none"/>
      </font>
      <numFmt numFmtId="176" formatCode="&quot;¥&quot;#,##0_);[Red]\(&quot;¥&quot;#,##0\)"/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Meiryo UI"/>
        <family val="3"/>
        <charset val="128"/>
        <scheme val="none"/>
      </font>
      <numFmt numFmtId="176" formatCode="&quot;¥&quot;#,##0_);[Red]\(&quot;¥&quot;#,##0\)"/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Meiryo UI"/>
        <family val="3"/>
        <charset val="128"/>
        <scheme val="none"/>
      </font>
      <numFmt numFmtId="176" formatCode="&quot;¥&quot;#,##0_);[Red]\(&quot;¥&quot;#,##0\)"/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Meiryo UI"/>
        <family val="3"/>
        <charset val="128"/>
        <scheme val="none"/>
      </font>
      <numFmt numFmtId="176" formatCode="&quot;¥&quot;#,##0_);[Red]\(&quot;¥&quot;#,##0\)"/>
      <alignment horizontal="general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Meiryo UI"/>
        <family val="3"/>
        <charset val="128"/>
        <scheme val="none"/>
      </font>
      <fill>
        <patternFill patternType="none">
          <fgColor indexed="64"/>
          <bgColor auto="1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Meiryo UI"/>
        <family val="3"/>
        <charset val="128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Meiryo UI"/>
        <family val="3"/>
        <charset val="128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Meiryo UI"/>
        <family val="3"/>
        <charset val="128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Meiryo UI"/>
        <family val="3"/>
        <charset val="128"/>
        <scheme val="none"/>
      </font>
      <alignment horizontal="center" vertical="center" textRotation="0" wrapText="0" indent="0" justifyLastLine="0" shrinkToFit="1" readingOrder="0"/>
    </dxf>
  </dxfs>
  <tableStyles count="0" defaultTableStyle="TableStyleMedium2" defaultPivotStyle="PivotStyleLight16"/>
  <colors>
    <mruColors>
      <color rgb="FFFFE699"/>
      <color rgb="FFDDEBF7"/>
      <color rgb="FF79EAD5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7E746C58-0748-4257-AA0B-AB15B9597F4E}" name="テーブル6" displayName="テーブル6" ref="B12:Z56" totalsRowShown="0" headerRowDxfId="65" dataDxfId="64">
  <autoFilter ref="B12:Z56" xr:uid="{7E746C58-0748-4257-AA0B-AB15B9597F4E}"/>
  <tableColumns count="25">
    <tableColumn id="1" xr3:uid="{8AB2854A-4DA3-47C5-B241-48CCE8F61157}" name="グッズ" dataDxfId="63"/>
    <tableColumn id="3" xr3:uid="{E92E1D68-8983-4364-ADCA-372283266F36}" name="サイズ" dataDxfId="62"/>
    <tableColumn id="4" xr3:uid="{1A2AC3DC-DAEC-4C3A-AE0C-119372A44202}" name="枚数" dataDxfId="61"/>
    <tableColumn id="28" xr3:uid="{C2663375-B72D-49D5-B0D0-9A5A09EE74CD}" name="130" dataDxfId="60"/>
    <tableColumn id="6" xr3:uid="{1F40CB08-F847-46A6-BE1C-1EB70E60C3DD}" name="140" dataDxfId="59"/>
    <tableColumn id="7" xr3:uid="{3B9A0DDB-0635-419F-87DB-7F121A276729}" name="150" dataDxfId="58"/>
    <tableColumn id="8" xr3:uid="{957C395C-6F81-4BFE-B4B1-DD952CC00F62}" name="160" dataDxfId="57"/>
    <tableColumn id="9" xr3:uid="{2CD6CCF3-E93A-4BE7-B6D2-B22DAD96507C}" name="S" dataDxfId="56"/>
    <tableColumn id="10" xr3:uid="{165B2999-CCE2-4E08-B526-9D2DB7D0175F}" name="M" dataDxfId="55"/>
    <tableColumn id="11" xr3:uid="{418B9F7E-8DE8-4DC4-887F-6CF7C7D44DBD}" name="L" dataDxfId="54"/>
    <tableColumn id="12" xr3:uid="{D525F7C3-EDD8-4540-9B9A-2C0EE0C457D2}" name="O" dataDxfId="53"/>
    <tableColumn id="24" xr3:uid="{DE4A3D5C-38FF-4FAF-9B40-42981876A397}" name="18-20" dataDxfId="52"/>
    <tableColumn id="13" xr3:uid="{713BDD49-06F3-4F17-BB83-AF7E11AB23E1}" name="22-24" dataDxfId="51"/>
    <tableColumn id="14" xr3:uid="{36FF2C63-A496-4F9C-AF7B-649AB70783A8}" name="25-27" dataDxfId="50"/>
    <tableColumn id="17" xr3:uid="{9DAE3267-56D4-4DCE-8063-8B9F7B7E80E0}" name="フリー" dataDxfId="49"/>
    <tableColumn id="2" xr3:uid="{38E6BDF2-7F26-4F69-814F-C95357092514}" name="ジュニア" dataDxfId="48"/>
    <tableColumn id="5" xr3:uid="{9DBE64BB-F86D-44B4-B44C-30DE1DC50311}" name="アダルト" dataDxfId="47"/>
    <tableColumn id="15" xr3:uid="{36FD443D-2857-4888-8CF9-111DF184B25A}" name="4号" dataDxfId="46"/>
    <tableColumn id="16" xr3:uid="{D4FAA4A7-A48E-49D2-83BC-BB54826F2693}" name="5号" dataDxfId="45"/>
    <tableColumn id="23" xr3:uid="{9AB6B4EB-6DBF-4EA0-88BA-A902339B92B7}" name="ミディアム" dataDxfId="44"/>
    <tableColumn id="22" xr3:uid="{7929ECF2-5D2C-4F5A-80DE-95E7AF4F18B6}" name="ロング" dataDxfId="43"/>
    <tableColumn id="26" xr3:uid="{897A2431-774A-47B2-A681-92504995E40F}" name="XS-S" dataDxfId="42"/>
    <tableColumn id="25" xr3:uid="{CCFD3E00-2812-41CE-8922-4FB63D75D445}" name="M-L" dataDxfId="41"/>
    <tableColumn id="21" xr3:uid="{54A59EE2-3099-49EE-AC8F-E9977D6FCCDA}" name="O-XO" dataDxfId="40"/>
    <tableColumn id="18" xr3:uid="{1BF6207A-5851-401C-B495-A8742170C039}" name="小計" dataDxfId="39">
      <calculatedColumnFormula>IF($B13="", "", IFERROR(HLOOKUP(TEXT($C13, "@"),$E$12:$Y13,ROW()-11,FALSE)*$D13, 0))</calculatedColumnFormula>
    </tableColumn>
  </tableColumns>
  <tableStyleInfo name="TableStyleMedium14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E237B553-8D7B-4470-94EE-94D9E9AA99B1}" name="category" displayName="category" ref="B1:B11" totalsRowShown="0" headerRowDxfId="38" dataDxfId="37">
  <autoFilter ref="B1:B11" xr:uid="{E237B553-8D7B-4470-94EE-94D9E9AA99B1}"/>
  <tableColumns count="1">
    <tableColumn id="1" xr3:uid="{9A8624E7-083A-459C-A743-968B9D69614F}" name="カテゴリ" dataDxfId="36"/>
  </tableColumns>
  <tableStyleInfo name="TableStyleLight8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41858558-DADD-4B01-9412-BE805F59D0B2}" name="size_wear" displayName="size_wear" ref="D1:D8" totalsRowShown="0" headerRowDxfId="35" dataDxfId="34">
  <autoFilter ref="D1:D8" xr:uid="{41858558-DADD-4B01-9412-BE805F59D0B2}"/>
  <tableColumns count="1">
    <tableColumn id="1" xr3:uid="{9B121970-A78E-4FDB-A9A4-77A6D90AF52F}" name="サイズ" dataDxfId="33"/>
  </tableColumns>
  <tableStyleInfo name="TableStyleLight8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C546679A-A752-468E-A094-91B657ACC5AF}" name="size_foot" displayName="size_foot" ref="F1:F4" totalsRowShown="0" headerRowDxfId="32" dataDxfId="31">
  <autoFilter ref="F1:F4" xr:uid="{C546679A-A752-468E-A094-91B657ACC5AF}"/>
  <tableColumns count="1">
    <tableColumn id="1" xr3:uid="{79818B42-20AC-4794-8838-C15E498EDED9}" name="サイズ" dataDxfId="30"/>
  </tableColumns>
  <tableStyleInfo name="TableStyleLight8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FB26F4BB-6337-44AA-B7DC-D65F10FE8B0D}" name="size_single" displayName="size_single" ref="H1:H2" totalsRowShown="0" headerRowDxfId="29" dataDxfId="28">
  <autoFilter ref="H1:H2" xr:uid="{FB26F4BB-6337-44AA-B7DC-D65F10FE8B0D}"/>
  <tableColumns count="1">
    <tableColumn id="1" xr3:uid="{AF1C5864-9381-4F66-9D96-DF80A957207F}" name="サイズ" dataDxfId="27"/>
  </tableColumns>
  <tableStyleInfo name="TableStyleLight8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C3563907-BFAD-4B8F-B62E-CBDD3F8C37D7}" name="size_ball" displayName="size_ball" ref="J1:J3" totalsRowShown="0" headerRowDxfId="26" dataDxfId="25">
  <autoFilter ref="J1:J3" xr:uid="{C3563907-BFAD-4B8F-B62E-CBDD3F8C37D7}"/>
  <tableColumns count="1">
    <tableColumn id="1" xr3:uid="{DD4942B1-B803-46D4-A0BE-8E75B4C5AB57}" name="サイズ" dataDxfId="24"/>
  </tableColumns>
  <tableStyleInfo name="TableStyleLight8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E98D6F42-8810-48A2-A995-B2CA0F026530}" name="size_jr_adult" displayName="size_jr_adult" ref="N1:N3" totalsRowShown="0" headerRowDxfId="23" dataDxfId="22">
  <autoFilter ref="N1:N3" xr:uid="{E98D6F42-8810-48A2-A995-B2CA0F026530}"/>
  <tableColumns count="1">
    <tableColumn id="1" xr3:uid="{5B8C7356-135F-4A55-ADFA-BA14AB3EA755}" name="サイズ" dataDxfId="21"/>
  </tableColumns>
  <tableStyleInfo name="TableStyleLight8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6DC54FAA-DDC6-4063-985E-3D2CB4EA606F}" name="order" displayName="order" ref="Z1:Z11" totalsRowShown="0" headerRowDxfId="20" dataDxfId="19">
  <autoFilter ref="Z1:Z11" xr:uid="{6DC54FAA-DDC6-4063-985E-3D2CB4EA606F}"/>
  <tableColumns count="1">
    <tableColumn id="1" xr3:uid="{F9D0F069-A3CB-41A2-A87B-3EB9866538B2}" name="枚数" dataDxfId="18"/>
  </tableColumns>
  <tableStyleInfo name="TableStyleLight8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7587F11A-AFED-4D4D-9948-AD91D7DBCBA1}" name="size_bench_coat" displayName="size_bench_coat" ref="P1:P3" totalsRowShown="0" headerRowDxfId="17" dataDxfId="16">
  <autoFilter ref="P1:P3" xr:uid="{7587F11A-AFED-4D4D-9948-AD91D7DBCBA1}"/>
  <tableColumns count="1">
    <tableColumn id="1" xr3:uid="{57AD2144-3661-46A9-B3AB-A82B51E5CF4F}" name="サイズ" dataDxfId="15"/>
  </tableColumns>
  <tableStyleInfo name="TableStyleLight8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112A75F2-F7F6-44FE-83B1-A4E466997B03}" name="size_benchcoat_long" displayName="size_benchcoat_long" ref="R1:R4" totalsRowShown="0" headerRowDxfId="14" dataDxfId="13">
  <autoFilter ref="R1:R4" xr:uid="{112A75F2-F7F6-44FE-83B1-A4E466997B03}"/>
  <tableColumns count="1">
    <tableColumn id="1" xr3:uid="{E0ED19FA-548D-4C60-86B3-18F94165EA53}" name="サイズ" dataDxfId="12"/>
  </tableColumns>
  <tableStyleInfo name="TableStyleLight8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F200B714-9F70-4569-AAEC-EB70B1366F95}" name="size_benchcoat_medium" displayName="size_benchcoat_medium" ref="T1:T6" totalsRowShown="0" headerRowDxfId="11" dataDxfId="10">
  <autoFilter ref="T1:T6" xr:uid="{F200B714-9F70-4569-AAEC-EB70B1366F95}"/>
  <tableColumns count="1">
    <tableColumn id="1" xr3:uid="{CAD1E295-E366-4015-9BFD-25FF50035C4D}" name="サイズ" dataDxfId="9"/>
  </tableColumns>
  <tableStyleInfo name="TableStyleLight8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F001263-1B54-45D0-9300-FB3A96B94D3B}" name="size_u18" displayName="size_u18" ref="V1:V5" totalsRowShown="0" headerRowDxfId="8" dataDxfId="7">
  <autoFilter ref="V1:V5" xr:uid="{0F001263-1B54-45D0-9300-FB3A96B94D3B}"/>
  <tableColumns count="1">
    <tableColumn id="1" xr3:uid="{A2D6F993-FCAF-44C9-8908-43213B03CEF6}" name="サイズ" dataDxfId="6"/>
  </tableColumns>
  <tableStyleInfo name="TableStyleLight8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A3AC29C3-77BE-42B8-B15F-CFD80A7B8B9B}" name="size_kids" displayName="size_kids" ref="X1:X5" totalsRowShown="0" headerRowDxfId="5" dataDxfId="4">
  <autoFilter ref="X1:X5" xr:uid="{A3AC29C3-77BE-42B8-B15F-CFD80A7B8B9B}"/>
  <tableColumns count="1">
    <tableColumn id="1" xr3:uid="{75ED4F19-3770-4A60-B112-9C60EB65709A}" name="サイズ" dataDxfId="3"/>
  </tableColumns>
  <tableStyleInfo name="TableStyleLight8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784002B0-635A-43F6-9263-1ECC8331119C}" name="size_ball_u18" displayName="size_ball_u18" ref="L1:L2" totalsRowShown="0" headerRowDxfId="2" dataDxfId="1">
  <autoFilter ref="L1:L2" xr:uid="{784002B0-635A-43F6-9263-1ECC8331119C}"/>
  <tableColumns count="1">
    <tableColumn id="1" xr3:uid="{7CE18C65-AD69-445F-891F-DB037B552153}" name="サイズ" dataDxfId="0"/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table" Target="../tables/table8.xml"/><Relationship Id="rId13" Type="http://schemas.openxmlformats.org/officeDocument/2006/relationships/table" Target="../tables/table13.xml"/><Relationship Id="rId3" Type="http://schemas.openxmlformats.org/officeDocument/2006/relationships/table" Target="../tables/table3.xml"/><Relationship Id="rId7" Type="http://schemas.openxmlformats.org/officeDocument/2006/relationships/table" Target="../tables/table7.xml"/><Relationship Id="rId12" Type="http://schemas.openxmlformats.org/officeDocument/2006/relationships/table" Target="../tables/table12.xml"/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Relationship Id="rId6" Type="http://schemas.openxmlformats.org/officeDocument/2006/relationships/table" Target="../tables/table6.xml"/><Relationship Id="rId11" Type="http://schemas.openxmlformats.org/officeDocument/2006/relationships/table" Target="../tables/table11.xml"/><Relationship Id="rId5" Type="http://schemas.openxmlformats.org/officeDocument/2006/relationships/table" Target="../tables/table5.xml"/><Relationship Id="rId10" Type="http://schemas.openxmlformats.org/officeDocument/2006/relationships/table" Target="../tables/table10.xml"/><Relationship Id="rId4" Type="http://schemas.openxmlformats.org/officeDocument/2006/relationships/table" Target="../tables/table4.xml"/><Relationship Id="rId9" Type="http://schemas.openxmlformats.org/officeDocument/2006/relationships/table" Target="../tables/table9.xml"/><Relationship Id="rId14" Type="http://schemas.openxmlformats.org/officeDocument/2006/relationships/table" Target="../tables/table1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DC6F09-D186-48D9-A390-91C84DF0B9B4}">
  <sheetPr>
    <tabColor theme="0"/>
  </sheetPr>
  <dimension ref="A1:AA58"/>
  <sheetViews>
    <sheetView showGridLines="0" tabSelected="1" zoomScaleNormal="100" workbookViewId="0"/>
  </sheetViews>
  <sheetFormatPr defaultColWidth="2.33203125" defaultRowHeight="16.5" x14ac:dyDescent="0.4"/>
  <cols>
    <col min="1" max="1" width="2.33203125" style="1"/>
    <col min="2" max="2" width="42.77734375" style="1" bestFit="1" customWidth="1"/>
    <col min="3" max="3" width="7.77734375" style="1" customWidth="1"/>
    <col min="4" max="4" width="8.77734375" style="1" customWidth="1"/>
    <col min="5" max="16" width="10.109375" style="1" hidden="1" customWidth="1"/>
    <col min="17" max="18" width="10" style="1" hidden="1" customWidth="1"/>
    <col min="19" max="19" width="10.109375" style="1" hidden="1" customWidth="1"/>
    <col min="20" max="20" width="10.109375" style="2" hidden="1" customWidth="1"/>
    <col min="21" max="22" width="10" style="1" hidden="1" customWidth="1"/>
    <col min="23" max="25" width="10.109375" style="1" hidden="1" customWidth="1"/>
    <col min="26" max="26" width="10.88671875" style="1" bestFit="1" customWidth="1"/>
    <col min="27" max="16384" width="2.33203125" style="1"/>
  </cols>
  <sheetData>
    <row r="1" spans="1:27" x14ac:dyDescent="0.4">
      <c r="U1" s="11" t="s">
        <v>33</v>
      </c>
      <c r="AA1" s="11" t="s">
        <v>33</v>
      </c>
    </row>
    <row r="2" spans="1:27" ht="39" customHeight="1" x14ac:dyDescent="0.4">
      <c r="A2" s="44" t="s">
        <v>185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6"/>
      <c r="V2" s="46"/>
      <c r="W2" s="46"/>
      <c r="X2" s="46"/>
      <c r="Y2" s="46"/>
      <c r="Z2" s="46"/>
      <c r="AA2" s="11" t="s">
        <v>33</v>
      </c>
    </row>
    <row r="3" spans="1:27" ht="17.25" thickBot="1" x14ac:dyDescent="0.45">
      <c r="U3" s="11" t="s">
        <v>33</v>
      </c>
      <c r="AA3" s="11" t="s">
        <v>33</v>
      </c>
    </row>
    <row r="4" spans="1:27" ht="27" thickTop="1" thickBot="1" x14ac:dyDescent="0.45">
      <c r="B4" s="7" t="s">
        <v>2</v>
      </c>
      <c r="C4" s="47"/>
      <c r="D4" s="48"/>
      <c r="E4" s="48"/>
      <c r="F4" s="49"/>
      <c r="G4" s="49"/>
      <c r="H4" s="49"/>
      <c r="I4" s="49"/>
      <c r="J4" s="49"/>
      <c r="K4" s="49"/>
      <c r="L4" s="49"/>
      <c r="M4" s="49"/>
      <c r="N4" s="49"/>
      <c r="O4" s="49"/>
      <c r="P4" s="49"/>
      <c r="Q4" s="49"/>
      <c r="R4" s="49"/>
      <c r="S4" s="49"/>
      <c r="T4" s="49"/>
      <c r="U4" s="49"/>
      <c r="V4" s="49"/>
      <c r="W4" s="49"/>
      <c r="X4" s="49"/>
      <c r="Y4" s="49"/>
      <c r="Z4" s="55"/>
      <c r="AA4" s="11" t="s">
        <v>33</v>
      </c>
    </row>
    <row r="5" spans="1:27" ht="5.0999999999999996" customHeight="1" thickTop="1" thickBot="1" x14ac:dyDescent="0.45">
      <c r="U5" s="11" t="s">
        <v>33</v>
      </c>
      <c r="AA5" s="11" t="s">
        <v>33</v>
      </c>
    </row>
    <row r="6" spans="1:27" ht="18" thickTop="1" thickBot="1" x14ac:dyDescent="0.45">
      <c r="B6" s="7" t="s">
        <v>3</v>
      </c>
      <c r="U6" s="11" t="s">
        <v>33</v>
      </c>
      <c r="Z6" s="8"/>
      <c r="AA6" s="11" t="s">
        <v>33</v>
      </c>
    </row>
    <row r="7" spans="1:27" ht="5.0999999999999996" customHeight="1" thickTop="1" thickBot="1" x14ac:dyDescent="0.45">
      <c r="U7" s="11" t="s">
        <v>33</v>
      </c>
      <c r="AA7" s="11" t="s">
        <v>33</v>
      </c>
    </row>
    <row r="8" spans="1:27" ht="18" thickTop="1" thickBot="1" x14ac:dyDescent="0.45">
      <c r="B8" s="7" t="s">
        <v>14</v>
      </c>
      <c r="U8" s="11" t="s">
        <v>33</v>
      </c>
      <c r="Z8" s="9"/>
      <c r="AA8" s="11" t="s">
        <v>33</v>
      </c>
    </row>
    <row r="9" spans="1:27" ht="18" thickTop="1" thickBot="1" x14ac:dyDescent="0.45">
      <c r="U9" s="11" t="s">
        <v>33</v>
      </c>
      <c r="AA9" s="11" t="s">
        <v>33</v>
      </c>
    </row>
    <row r="10" spans="1:27" ht="27" thickTop="1" thickBot="1" x14ac:dyDescent="0.45">
      <c r="C10" s="10" t="s">
        <v>108</v>
      </c>
      <c r="D10" s="50">
        <f>SUM(テーブル6[[#All],[小計]])</f>
        <v>0</v>
      </c>
      <c r="E10" s="51"/>
      <c r="F10" s="52"/>
      <c r="G10" s="52"/>
      <c r="H10" s="52"/>
      <c r="I10" s="52"/>
      <c r="J10" s="52"/>
      <c r="K10" s="52"/>
      <c r="L10" s="52"/>
      <c r="M10" s="52"/>
      <c r="N10" s="52"/>
      <c r="O10" s="52"/>
      <c r="P10" s="52"/>
      <c r="Q10" s="52"/>
      <c r="R10" s="52"/>
      <c r="S10" s="52"/>
      <c r="T10" s="52"/>
      <c r="U10" s="53"/>
      <c r="V10" s="53"/>
      <c r="W10" s="53"/>
      <c r="X10" s="53"/>
      <c r="Y10" s="53"/>
      <c r="Z10" s="54"/>
      <c r="AA10" s="11" t="s">
        <v>33</v>
      </c>
    </row>
    <row r="11" spans="1:27" ht="17.25" thickTop="1" x14ac:dyDescent="0.4">
      <c r="U11" s="11" t="s">
        <v>33</v>
      </c>
      <c r="AA11" s="11" t="s">
        <v>33</v>
      </c>
    </row>
    <row r="12" spans="1:27" x14ac:dyDescent="0.4">
      <c r="B12" s="4" t="s">
        <v>107</v>
      </c>
      <c r="C12" s="4" t="s">
        <v>28</v>
      </c>
      <c r="D12" s="4" t="s">
        <v>29</v>
      </c>
      <c r="E12" s="4" t="s">
        <v>175</v>
      </c>
      <c r="F12" s="4" t="s">
        <v>104</v>
      </c>
      <c r="G12" s="4" t="s">
        <v>105</v>
      </c>
      <c r="H12" s="4" t="s">
        <v>106</v>
      </c>
      <c r="I12" s="4" t="s">
        <v>30</v>
      </c>
      <c r="J12" s="4" t="s">
        <v>31</v>
      </c>
      <c r="K12" s="4" t="s">
        <v>32</v>
      </c>
      <c r="L12" s="4" t="s">
        <v>164</v>
      </c>
      <c r="M12" s="4" t="s">
        <v>165</v>
      </c>
      <c r="N12" s="4" t="s">
        <v>37</v>
      </c>
      <c r="O12" s="4" t="s">
        <v>38</v>
      </c>
      <c r="P12" s="4" t="s">
        <v>168</v>
      </c>
      <c r="Q12" s="4" t="s">
        <v>116</v>
      </c>
      <c r="R12" s="4" t="s">
        <v>117</v>
      </c>
      <c r="S12" s="4" t="s">
        <v>101</v>
      </c>
      <c r="T12" s="4" t="s">
        <v>102</v>
      </c>
      <c r="U12" s="4" t="s">
        <v>121</v>
      </c>
      <c r="V12" s="4" t="s">
        <v>122</v>
      </c>
      <c r="W12" s="4" t="s">
        <v>169</v>
      </c>
      <c r="X12" s="4" t="s">
        <v>171</v>
      </c>
      <c r="Y12" s="4" t="s">
        <v>173</v>
      </c>
      <c r="Z12" s="5" t="s">
        <v>103</v>
      </c>
      <c r="AA12" s="11" t="s">
        <v>33</v>
      </c>
    </row>
    <row r="13" spans="1:27" x14ac:dyDescent="0.4">
      <c r="B13" s="1" t="s">
        <v>124</v>
      </c>
      <c r="C13" s="14"/>
      <c r="D13" s="15"/>
      <c r="E13" s="42"/>
      <c r="F13" s="16">
        <v>8800</v>
      </c>
      <c r="G13" s="16">
        <v>8800</v>
      </c>
      <c r="H13" s="16">
        <v>8800</v>
      </c>
      <c r="I13" s="16">
        <v>9900</v>
      </c>
      <c r="J13" s="16">
        <v>9900</v>
      </c>
      <c r="K13" s="16">
        <v>9900</v>
      </c>
      <c r="L13" s="16">
        <v>9900</v>
      </c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>
        <f>IF($B13="", "", IFERROR(HLOOKUP(TEXT($C13, "@"),$E$12:$Y13,ROW()-11,FALSE)*$D13, 0))</f>
        <v>0</v>
      </c>
      <c r="AA13" s="11" t="s">
        <v>33</v>
      </c>
    </row>
    <row r="14" spans="1:27" x14ac:dyDescent="0.4">
      <c r="B14" s="1" t="s">
        <v>125</v>
      </c>
      <c r="C14" s="14"/>
      <c r="D14" s="15"/>
      <c r="E14" s="42"/>
      <c r="F14" s="16">
        <v>5500</v>
      </c>
      <c r="G14" s="16">
        <v>5500</v>
      </c>
      <c r="H14" s="16">
        <v>5500</v>
      </c>
      <c r="I14" s="16">
        <v>6500</v>
      </c>
      <c r="J14" s="16">
        <v>6500</v>
      </c>
      <c r="K14" s="16">
        <v>6500</v>
      </c>
      <c r="L14" s="16">
        <v>6500</v>
      </c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>
        <f>IF($B14="", "", IFERROR(HLOOKUP(TEXT($C14, "@"),$E$12:$Y14,ROW()-11,FALSE)*$D14, 0))</f>
        <v>0</v>
      </c>
      <c r="AA14" s="11" t="s">
        <v>33</v>
      </c>
    </row>
    <row r="15" spans="1:27" x14ac:dyDescent="0.4">
      <c r="B15" s="1" t="s">
        <v>126</v>
      </c>
      <c r="C15" s="14"/>
      <c r="D15" s="15"/>
      <c r="E15" s="42"/>
      <c r="F15" s="16"/>
      <c r="G15" s="16"/>
      <c r="H15" s="16"/>
      <c r="I15" s="16"/>
      <c r="J15" s="16"/>
      <c r="K15" s="16"/>
      <c r="L15" s="16"/>
      <c r="M15" s="16">
        <v>1760</v>
      </c>
      <c r="N15" s="16">
        <v>1760</v>
      </c>
      <c r="O15" s="16">
        <v>1760</v>
      </c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>
        <f>IF($B15="", "", IFERROR(HLOOKUP(TEXT($C15, "@"),$E$12:$Y15,ROW()-11,FALSE)*$D15, 0))</f>
        <v>0</v>
      </c>
      <c r="AA15" s="11" t="s">
        <v>33</v>
      </c>
    </row>
    <row r="16" spans="1:27" x14ac:dyDescent="0.4">
      <c r="B16" s="1" t="s">
        <v>127</v>
      </c>
      <c r="C16" s="14"/>
      <c r="D16" s="15"/>
      <c r="E16" s="42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>
        <v>2200</v>
      </c>
      <c r="Q16" s="16"/>
      <c r="R16" s="16"/>
      <c r="S16" s="16"/>
      <c r="T16" s="16"/>
      <c r="U16" s="16"/>
      <c r="V16" s="16"/>
      <c r="W16" s="16"/>
      <c r="X16" s="16"/>
      <c r="Y16" s="16"/>
      <c r="Z16" s="16">
        <f>IF($B16="", "", IFERROR(HLOOKUP(TEXT($C16, "@"),$E$12:$Y16,ROW()-11,FALSE)*$D16, 0))</f>
        <v>0</v>
      </c>
      <c r="AA16" s="11" t="s">
        <v>33</v>
      </c>
    </row>
    <row r="17" spans="2:27" x14ac:dyDescent="0.4">
      <c r="B17" s="1" t="s">
        <v>128</v>
      </c>
      <c r="C17" s="14"/>
      <c r="D17" s="15"/>
      <c r="E17" s="42"/>
      <c r="F17" s="16">
        <v>8800</v>
      </c>
      <c r="G17" s="16">
        <v>8800</v>
      </c>
      <c r="H17" s="16">
        <v>8800</v>
      </c>
      <c r="I17" s="16">
        <v>9900</v>
      </c>
      <c r="J17" s="16">
        <v>9900</v>
      </c>
      <c r="K17" s="16">
        <v>9900</v>
      </c>
      <c r="L17" s="16">
        <v>9900</v>
      </c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>
        <f>IF($B17="", "", IFERROR(HLOOKUP(TEXT($C17, "@"),$E$12:$Y17,ROW()-11,FALSE)*$D17, 0))</f>
        <v>0</v>
      </c>
      <c r="AA17" s="11" t="s">
        <v>33</v>
      </c>
    </row>
    <row r="18" spans="2:27" x14ac:dyDescent="0.4">
      <c r="B18" s="1" t="s">
        <v>129</v>
      </c>
      <c r="C18" s="14"/>
      <c r="D18" s="15"/>
      <c r="E18" s="42"/>
      <c r="F18" s="16">
        <v>5500</v>
      </c>
      <c r="G18" s="16">
        <v>5500</v>
      </c>
      <c r="H18" s="16">
        <v>5500</v>
      </c>
      <c r="I18" s="16">
        <v>6500</v>
      </c>
      <c r="J18" s="16">
        <v>6500</v>
      </c>
      <c r="K18" s="16">
        <v>6500</v>
      </c>
      <c r="L18" s="16">
        <v>6500</v>
      </c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>
        <f>IF($B18="", "", IFERROR(HLOOKUP(TEXT($C18, "@"),$E$12:$Y18,ROW()-11,FALSE)*$D18, 0))</f>
        <v>0</v>
      </c>
      <c r="AA18" s="11" t="s">
        <v>33</v>
      </c>
    </row>
    <row r="19" spans="2:27" x14ac:dyDescent="0.4">
      <c r="B19" s="1" t="s">
        <v>130</v>
      </c>
      <c r="C19" s="14"/>
      <c r="D19" s="15"/>
      <c r="E19" s="42"/>
      <c r="F19" s="16"/>
      <c r="G19" s="16"/>
      <c r="H19" s="16"/>
      <c r="I19" s="16"/>
      <c r="J19" s="16"/>
      <c r="K19" s="16"/>
      <c r="L19" s="16"/>
      <c r="M19" s="16">
        <v>1760</v>
      </c>
      <c r="N19" s="16">
        <v>1760</v>
      </c>
      <c r="O19" s="16">
        <v>1760</v>
      </c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>
        <f>IF($B19="", "", IFERROR(HLOOKUP(TEXT($C19, "@"),$E$12:$Y19,ROW()-11,FALSE)*$D19, 0))</f>
        <v>0</v>
      </c>
      <c r="AA19" s="11" t="s">
        <v>33</v>
      </c>
    </row>
    <row r="20" spans="2:27" x14ac:dyDescent="0.4">
      <c r="B20" s="1" t="s">
        <v>131</v>
      </c>
      <c r="C20" s="14"/>
      <c r="D20" s="15"/>
      <c r="E20" s="42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>
        <v>2200</v>
      </c>
      <c r="Q20" s="16"/>
      <c r="R20" s="16"/>
      <c r="S20" s="16"/>
      <c r="T20" s="16"/>
      <c r="U20" s="16"/>
      <c r="V20" s="16"/>
      <c r="W20" s="16"/>
      <c r="X20" s="16"/>
      <c r="Y20" s="16"/>
      <c r="Z20" s="16">
        <f>IF($B20="", "", IFERROR(HLOOKUP(TEXT($C20, "@"),$E$12:$Y20,ROW()-11,FALSE)*$D20, 0))</f>
        <v>0</v>
      </c>
      <c r="AA20" s="11" t="s">
        <v>33</v>
      </c>
    </row>
    <row r="21" spans="2:27" x14ac:dyDescent="0.4">
      <c r="B21" s="1" t="s">
        <v>132</v>
      </c>
      <c r="C21" s="14"/>
      <c r="D21" s="15"/>
      <c r="E21" s="42"/>
      <c r="F21" s="16">
        <v>8800</v>
      </c>
      <c r="G21" s="16">
        <v>8800</v>
      </c>
      <c r="H21" s="16">
        <v>8800</v>
      </c>
      <c r="I21" s="16">
        <v>9900</v>
      </c>
      <c r="J21" s="16">
        <v>9900</v>
      </c>
      <c r="K21" s="16">
        <v>9900</v>
      </c>
      <c r="L21" s="16">
        <v>9900</v>
      </c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>
        <f>IF($B21="", "", IFERROR(HLOOKUP(TEXT($C21, "@"),$E$12:$Y21,ROW()-11,FALSE)*$D21, 0))</f>
        <v>0</v>
      </c>
      <c r="AA21" s="11" t="s">
        <v>33</v>
      </c>
    </row>
    <row r="22" spans="2:27" x14ac:dyDescent="0.4">
      <c r="B22" s="1" t="s">
        <v>133</v>
      </c>
      <c r="C22" s="14"/>
      <c r="D22" s="15"/>
      <c r="E22" s="42"/>
      <c r="F22" s="16">
        <v>5500</v>
      </c>
      <c r="G22" s="16">
        <v>5500</v>
      </c>
      <c r="H22" s="16">
        <v>5500</v>
      </c>
      <c r="I22" s="16">
        <v>6500</v>
      </c>
      <c r="J22" s="16">
        <v>6500</v>
      </c>
      <c r="K22" s="16">
        <v>6500</v>
      </c>
      <c r="L22" s="16">
        <v>6500</v>
      </c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>
        <f>IF($B22="", "", IFERROR(HLOOKUP(TEXT($C22, "@"),$E$12:$Y22,ROW()-11,FALSE)*$D22, 0))</f>
        <v>0</v>
      </c>
      <c r="AA22" s="11" t="s">
        <v>33</v>
      </c>
    </row>
    <row r="23" spans="2:27" x14ac:dyDescent="0.4">
      <c r="B23" s="1" t="s">
        <v>134</v>
      </c>
      <c r="C23" s="14"/>
      <c r="D23" s="15"/>
      <c r="E23" s="42"/>
      <c r="F23" s="16"/>
      <c r="G23" s="16"/>
      <c r="H23" s="16"/>
      <c r="I23" s="16"/>
      <c r="J23" s="16"/>
      <c r="K23" s="16"/>
      <c r="L23" s="16"/>
      <c r="M23" s="16">
        <v>1760</v>
      </c>
      <c r="N23" s="16">
        <v>1760</v>
      </c>
      <c r="O23" s="16">
        <v>1760</v>
      </c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>
        <f>IF($B23="", "", IFERROR(HLOOKUP(TEXT($C23, "@"),$E$12:$Y23,ROW()-11,FALSE)*$D23, 0))</f>
        <v>0</v>
      </c>
      <c r="AA23" s="11" t="s">
        <v>33</v>
      </c>
    </row>
    <row r="24" spans="2:27" x14ac:dyDescent="0.4">
      <c r="B24" s="1" t="s">
        <v>135</v>
      </c>
      <c r="C24" s="14"/>
      <c r="D24" s="15"/>
      <c r="E24" s="42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>
        <v>2200</v>
      </c>
      <c r="Q24" s="16"/>
      <c r="R24" s="16"/>
      <c r="S24" s="16"/>
      <c r="T24" s="16"/>
      <c r="U24" s="16"/>
      <c r="V24" s="16"/>
      <c r="W24" s="16"/>
      <c r="X24" s="16"/>
      <c r="Y24" s="16"/>
      <c r="Z24" s="16">
        <f>IF($B24="", "", IFERROR(HLOOKUP(TEXT($C24, "@"),$E$12:$Y24,ROW()-11,FALSE)*$D24, 0))</f>
        <v>0</v>
      </c>
      <c r="AA24" s="11" t="s">
        <v>33</v>
      </c>
    </row>
    <row r="25" spans="2:27" x14ac:dyDescent="0.4">
      <c r="B25" s="1" t="s">
        <v>136</v>
      </c>
      <c r="C25" s="14"/>
      <c r="D25" s="15"/>
      <c r="E25" s="42"/>
      <c r="F25" s="16">
        <v>8800</v>
      </c>
      <c r="G25" s="16">
        <v>8800</v>
      </c>
      <c r="H25" s="16">
        <v>8800</v>
      </c>
      <c r="I25" s="16">
        <v>9900</v>
      </c>
      <c r="J25" s="16">
        <v>9900</v>
      </c>
      <c r="K25" s="16">
        <v>9900</v>
      </c>
      <c r="L25" s="16">
        <v>9900</v>
      </c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>
        <f>IF($B25="", "", IFERROR(HLOOKUP(TEXT($C25, "@"),$E$12:$Y25,ROW()-11,FALSE)*$D25, 0))</f>
        <v>0</v>
      </c>
      <c r="AA25" s="11" t="s">
        <v>33</v>
      </c>
    </row>
    <row r="26" spans="2:27" x14ac:dyDescent="0.4">
      <c r="B26" s="1" t="s">
        <v>137</v>
      </c>
      <c r="C26" s="14"/>
      <c r="D26" s="15"/>
      <c r="E26" s="42"/>
      <c r="F26" s="16">
        <v>5500</v>
      </c>
      <c r="G26" s="16">
        <v>5500</v>
      </c>
      <c r="H26" s="16">
        <v>5500</v>
      </c>
      <c r="I26" s="16">
        <v>6500</v>
      </c>
      <c r="J26" s="16">
        <v>6500</v>
      </c>
      <c r="K26" s="16">
        <v>6500</v>
      </c>
      <c r="L26" s="16">
        <v>6500</v>
      </c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>
        <f>IF($B26="", "", IFERROR(HLOOKUP(TEXT($C26, "@"),$E$12:$Y26,ROW()-11,FALSE)*$D26, 0))</f>
        <v>0</v>
      </c>
      <c r="AA26" s="11" t="s">
        <v>33</v>
      </c>
    </row>
    <row r="27" spans="2:27" x14ac:dyDescent="0.4">
      <c r="B27" s="1" t="s">
        <v>138</v>
      </c>
      <c r="C27" s="14"/>
      <c r="D27" s="15"/>
      <c r="E27" s="42"/>
      <c r="F27" s="16"/>
      <c r="G27" s="16"/>
      <c r="H27" s="16"/>
      <c r="I27" s="16"/>
      <c r="J27" s="16"/>
      <c r="K27" s="16"/>
      <c r="L27" s="16"/>
      <c r="M27" s="16">
        <v>1760</v>
      </c>
      <c r="N27" s="16">
        <v>1760</v>
      </c>
      <c r="O27" s="16">
        <v>1760</v>
      </c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>
        <f>IF($B27="", "", IFERROR(HLOOKUP(TEXT($C27, "@"),$E$12:$Y27,ROW()-11,FALSE)*$D27, 0))</f>
        <v>0</v>
      </c>
      <c r="AA27" s="11" t="s">
        <v>33</v>
      </c>
    </row>
    <row r="28" spans="2:27" x14ac:dyDescent="0.4">
      <c r="B28" s="1" t="s">
        <v>120</v>
      </c>
      <c r="C28" s="14"/>
      <c r="D28" s="15"/>
      <c r="E28" s="42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>
        <v>2200</v>
      </c>
      <c r="Q28" s="16"/>
      <c r="R28" s="16"/>
      <c r="S28" s="16"/>
      <c r="T28" s="16"/>
      <c r="U28" s="16"/>
      <c r="V28" s="16"/>
      <c r="W28" s="16"/>
      <c r="X28" s="16"/>
      <c r="Y28" s="16"/>
      <c r="Z28" s="16">
        <f>IF($B28="", "", IFERROR(HLOOKUP(TEXT($C28, "@"),$E$12:$Y28,ROW()-11,FALSE)*$D28, 0))</f>
        <v>0</v>
      </c>
      <c r="AA28" s="11" t="s">
        <v>33</v>
      </c>
    </row>
    <row r="29" spans="2:27" x14ac:dyDescent="0.4">
      <c r="B29" s="1" t="s">
        <v>139</v>
      </c>
      <c r="C29" s="14"/>
      <c r="D29" s="15"/>
      <c r="E29" s="42"/>
      <c r="F29" s="16">
        <v>4100</v>
      </c>
      <c r="G29" s="16">
        <v>4100</v>
      </c>
      <c r="H29" s="16">
        <v>4100</v>
      </c>
      <c r="I29" s="16">
        <v>4500</v>
      </c>
      <c r="J29" s="16">
        <v>4500</v>
      </c>
      <c r="K29" s="16">
        <v>4500</v>
      </c>
      <c r="L29" s="16">
        <v>4500</v>
      </c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>
        <f>IF($B29="", "", IFERROR(HLOOKUP(TEXT($C29, "@"),$E$12:$Y29,ROW()-11,FALSE)*$D29, 0))</f>
        <v>0</v>
      </c>
      <c r="AA29" s="11" t="s">
        <v>33</v>
      </c>
    </row>
    <row r="30" spans="2:27" x14ac:dyDescent="0.4">
      <c r="B30" s="1" t="s">
        <v>140</v>
      </c>
      <c r="C30" s="14"/>
      <c r="D30" s="15"/>
      <c r="E30" s="42"/>
      <c r="F30" s="16">
        <v>3200</v>
      </c>
      <c r="G30" s="16">
        <v>3200</v>
      </c>
      <c r="H30" s="16">
        <v>3200</v>
      </c>
      <c r="I30" s="16">
        <v>3800</v>
      </c>
      <c r="J30" s="16">
        <v>3800</v>
      </c>
      <c r="K30" s="16">
        <v>3800</v>
      </c>
      <c r="L30" s="16">
        <v>3800</v>
      </c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>
        <f>IF($B30="", "", IFERROR(HLOOKUP(TEXT($C30, "@"),$E$12:$Y30,ROW()-11,FALSE)*$D30, 0))</f>
        <v>0</v>
      </c>
      <c r="AA30" s="11" t="s">
        <v>33</v>
      </c>
    </row>
    <row r="31" spans="2:27" x14ac:dyDescent="0.4">
      <c r="B31" s="1" t="s">
        <v>141</v>
      </c>
      <c r="C31" s="14"/>
      <c r="D31" s="15"/>
      <c r="E31" s="42"/>
      <c r="F31" s="16">
        <v>6000</v>
      </c>
      <c r="G31" s="16">
        <v>6000</v>
      </c>
      <c r="H31" s="16">
        <v>6000</v>
      </c>
      <c r="I31" s="16">
        <v>6000</v>
      </c>
      <c r="J31" s="16">
        <v>6000</v>
      </c>
      <c r="K31" s="16">
        <v>6000</v>
      </c>
      <c r="L31" s="16">
        <v>6000</v>
      </c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>
        <f>IF($B31="", "", IFERROR(HLOOKUP(TEXT($C31, "@"),$E$12:$Y31,ROW()-11,FALSE)*$D31, 0))</f>
        <v>0</v>
      </c>
      <c r="AA31" s="11" t="s">
        <v>33</v>
      </c>
    </row>
    <row r="32" spans="2:27" x14ac:dyDescent="0.4">
      <c r="B32" s="1" t="s">
        <v>142</v>
      </c>
      <c r="C32" s="14"/>
      <c r="D32" s="15"/>
      <c r="E32" s="42"/>
      <c r="F32" s="16">
        <v>5600</v>
      </c>
      <c r="G32" s="16">
        <v>5600</v>
      </c>
      <c r="H32" s="16">
        <v>5600</v>
      </c>
      <c r="I32" s="16">
        <v>6500</v>
      </c>
      <c r="J32" s="16">
        <v>6500</v>
      </c>
      <c r="K32" s="16">
        <v>6500</v>
      </c>
      <c r="L32" s="16">
        <v>6500</v>
      </c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>
        <f>IF($B32="", "", IFERROR(HLOOKUP(TEXT($C32, "@"),$E$12:$Y32,ROW()-11,FALSE)*$D32, 0))</f>
        <v>0</v>
      </c>
      <c r="AA32" s="11" t="s">
        <v>33</v>
      </c>
    </row>
    <row r="33" spans="1:27" x14ac:dyDescent="0.4">
      <c r="B33" s="1" t="s">
        <v>143</v>
      </c>
      <c r="C33" s="14"/>
      <c r="D33" s="15"/>
      <c r="E33" s="42"/>
      <c r="F33" s="16">
        <v>5000</v>
      </c>
      <c r="G33" s="16">
        <v>5000</v>
      </c>
      <c r="H33" s="16">
        <v>5000</v>
      </c>
      <c r="I33" s="16">
        <v>5500</v>
      </c>
      <c r="J33" s="16">
        <v>5500</v>
      </c>
      <c r="K33" s="16">
        <v>5500</v>
      </c>
      <c r="L33" s="16">
        <v>5500</v>
      </c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>
        <f>IF($B33="", "", IFERROR(HLOOKUP(TEXT($C33, "@"),$E$12:$Y33,ROW()-11,FALSE)*$D33, 0))</f>
        <v>0</v>
      </c>
      <c r="AA33" s="11" t="s">
        <v>33</v>
      </c>
    </row>
    <row r="34" spans="1:27" x14ac:dyDescent="0.4">
      <c r="A34" s="11"/>
      <c r="B34" s="1" t="s">
        <v>144</v>
      </c>
      <c r="C34" s="14"/>
      <c r="D34" s="15"/>
      <c r="E34" s="42"/>
      <c r="F34" s="16">
        <v>7200</v>
      </c>
      <c r="G34" s="16">
        <v>7200</v>
      </c>
      <c r="H34" s="16">
        <v>7200</v>
      </c>
      <c r="I34" s="16">
        <v>8200</v>
      </c>
      <c r="J34" s="16">
        <v>8200</v>
      </c>
      <c r="K34" s="16">
        <v>8200</v>
      </c>
      <c r="L34" s="16">
        <v>8200</v>
      </c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>
        <f>IF($B34="", "", IFERROR(HLOOKUP(TEXT($C34, "@"),$E$12:$Y34,ROW()-11,FALSE)*$D34, 0))</f>
        <v>0</v>
      </c>
      <c r="AA34" s="11" t="s">
        <v>33</v>
      </c>
    </row>
    <row r="35" spans="1:27" x14ac:dyDescent="0.4">
      <c r="B35" s="1" t="s">
        <v>145</v>
      </c>
      <c r="C35" s="14"/>
      <c r="D35" s="15"/>
      <c r="E35" s="42"/>
      <c r="F35" s="16">
        <v>5900</v>
      </c>
      <c r="G35" s="16">
        <v>5900</v>
      </c>
      <c r="H35" s="16">
        <v>5900</v>
      </c>
      <c r="I35" s="16">
        <v>6800</v>
      </c>
      <c r="J35" s="16">
        <v>6800</v>
      </c>
      <c r="K35" s="16">
        <v>6800</v>
      </c>
      <c r="L35" s="16">
        <v>6800</v>
      </c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>
        <f>IF($B35="", "", IFERROR(HLOOKUP(TEXT($C35, "@"),$E$12:$Y35,ROW()-11,FALSE)*$D35, 0))</f>
        <v>0</v>
      </c>
      <c r="AA35" s="11" t="s">
        <v>33</v>
      </c>
    </row>
    <row r="36" spans="1:27" x14ac:dyDescent="0.4">
      <c r="B36" s="1" t="s">
        <v>146</v>
      </c>
      <c r="C36" s="14"/>
      <c r="D36" s="15"/>
      <c r="E36" s="42"/>
      <c r="F36" s="16">
        <v>4200</v>
      </c>
      <c r="G36" s="16">
        <v>4200</v>
      </c>
      <c r="H36" s="16">
        <v>4200</v>
      </c>
      <c r="I36" s="16">
        <v>5300</v>
      </c>
      <c r="J36" s="16">
        <v>5300</v>
      </c>
      <c r="K36" s="16">
        <v>5300</v>
      </c>
      <c r="L36" s="16">
        <v>5300</v>
      </c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>
        <f>IF($B36="", "", IFERROR(HLOOKUP(TEXT($C36, "@"),$E$12:$Y36,ROW()-11,FALSE)*$D36, 0))</f>
        <v>0</v>
      </c>
      <c r="AA36" s="11" t="s">
        <v>33</v>
      </c>
    </row>
    <row r="37" spans="1:27" x14ac:dyDescent="0.4">
      <c r="A37" s="13"/>
      <c r="B37" s="1" t="s">
        <v>147</v>
      </c>
      <c r="C37" s="14"/>
      <c r="D37" s="15"/>
      <c r="E37" s="42"/>
      <c r="F37" s="16">
        <v>9200</v>
      </c>
      <c r="G37" s="16">
        <v>9200</v>
      </c>
      <c r="H37" s="16">
        <v>9200</v>
      </c>
      <c r="I37" s="16">
        <v>9950</v>
      </c>
      <c r="J37" s="16">
        <v>9950</v>
      </c>
      <c r="K37" s="16">
        <v>9950</v>
      </c>
      <c r="L37" s="16">
        <v>9950</v>
      </c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>
        <f>IF($B37="", "", IFERROR(HLOOKUP(TEXT($C37, "@"),$E$12:$Y37,ROW()-11,FALSE)*$D37, 0))</f>
        <v>0</v>
      </c>
      <c r="AA37" s="11" t="s">
        <v>33</v>
      </c>
    </row>
    <row r="38" spans="1:27" x14ac:dyDescent="0.4">
      <c r="B38" s="1" t="s">
        <v>148</v>
      </c>
      <c r="C38" s="14"/>
      <c r="D38" s="15"/>
      <c r="E38" s="42"/>
      <c r="F38" s="16">
        <v>7700</v>
      </c>
      <c r="G38" s="16">
        <v>7700</v>
      </c>
      <c r="H38" s="16">
        <v>7700</v>
      </c>
      <c r="I38" s="16">
        <v>8700</v>
      </c>
      <c r="J38" s="16">
        <v>8700</v>
      </c>
      <c r="K38" s="16">
        <v>8700</v>
      </c>
      <c r="L38" s="16">
        <v>8700</v>
      </c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>
        <f>IF($B38="", "", IFERROR(HLOOKUP(TEXT($C38, "@"),$E$12:$Y38,ROW()-11,FALSE)*$D38, 0))</f>
        <v>0</v>
      </c>
      <c r="AA38" s="11" t="s">
        <v>33</v>
      </c>
    </row>
    <row r="39" spans="1:27" x14ac:dyDescent="0.4">
      <c r="B39" s="1" t="s">
        <v>149</v>
      </c>
      <c r="C39" s="14"/>
      <c r="D39" s="15"/>
      <c r="E39" s="42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>
        <v>19800</v>
      </c>
      <c r="X39" s="16">
        <v>19800</v>
      </c>
      <c r="Y39" s="16">
        <v>19800</v>
      </c>
      <c r="Z39" s="16">
        <f>IF($B39="", "", IFERROR(HLOOKUP(TEXT($C39, "@"),$E$12:$Y39,ROW()-11,FALSE)*$D39, 0))</f>
        <v>0</v>
      </c>
      <c r="AA39" s="11" t="s">
        <v>33</v>
      </c>
    </row>
    <row r="40" spans="1:27" x14ac:dyDescent="0.4">
      <c r="B40" s="1" t="s">
        <v>150</v>
      </c>
      <c r="C40" s="14"/>
      <c r="D40" s="15"/>
      <c r="E40" s="42">
        <v>17500</v>
      </c>
      <c r="F40" s="16"/>
      <c r="G40" s="16">
        <v>17500</v>
      </c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>
        <v>17500</v>
      </c>
      <c r="X40" s="16">
        <v>17500</v>
      </c>
      <c r="Y40" s="16">
        <v>17500</v>
      </c>
      <c r="Z40" s="16">
        <f>IF($B40="", "", IFERROR(HLOOKUP(TEXT($C40, "@"),$E$12:$Y40,ROW()-11,FALSE)*$D40, 0))</f>
        <v>0</v>
      </c>
      <c r="AA40" s="11" t="s">
        <v>33</v>
      </c>
    </row>
    <row r="41" spans="1:27" x14ac:dyDescent="0.4">
      <c r="B41" s="1" t="s">
        <v>151</v>
      </c>
      <c r="C41" s="14"/>
      <c r="D41" s="15"/>
      <c r="E41" s="42"/>
      <c r="F41" s="16">
        <v>4400</v>
      </c>
      <c r="G41" s="16">
        <v>4400</v>
      </c>
      <c r="H41" s="16">
        <v>4400</v>
      </c>
      <c r="I41" s="16">
        <v>4800</v>
      </c>
      <c r="J41" s="16">
        <v>4800</v>
      </c>
      <c r="K41" s="16">
        <v>4800</v>
      </c>
      <c r="L41" s="16">
        <v>4800</v>
      </c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>
        <f>IF($B41="", "", IFERROR(HLOOKUP(TEXT($C41, "@"),$E$12:$Y41,ROW()-11,FALSE)*$D41, 0))</f>
        <v>0</v>
      </c>
      <c r="AA41" s="11" t="s">
        <v>33</v>
      </c>
    </row>
    <row r="42" spans="1:27" x14ac:dyDescent="0.4">
      <c r="B42" s="1" t="s">
        <v>152</v>
      </c>
      <c r="C42" s="14"/>
      <c r="D42" s="15"/>
      <c r="E42" s="42"/>
      <c r="F42" s="16">
        <v>3100</v>
      </c>
      <c r="G42" s="16">
        <v>3100</v>
      </c>
      <c r="H42" s="16">
        <v>3100</v>
      </c>
      <c r="I42" s="16">
        <v>3300</v>
      </c>
      <c r="J42" s="16">
        <v>3300</v>
      </c>
      <c r="K42" s="16">
        <v>3300</v>
      </c>
      <c r="L42" s="16">
        <v>3300</v>
      </c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6">
        <f>IF($B42="", "", IFERROR(HLOOKUP(TEXT($C42, "@"),$E$12:$Y42,ROW()-11,FALSE)*$D42, 0))</f>
        <v>0</v>
      </c>
      <c r="AA42" s="11" t="s">
        <v>33</v>
      </c>
    </row>
    <row r="43" spans="1:27" x14ac:dyDescent="0.4">
      <c r="B43" s="1" t="s">
        <v>153</v>
      </c>
      <c r="C43" s="14"/>
      <c r="D43" s="15"/>
      <c r="E43" s="42"/>
      <c r="F43" s="16">
        <v>3100</v>
      </c>
      <c r="G43" s="16">
        <v>3100</v>
      </c>
      <c r="H43" s="16">
        <v>3100</v>
      </c>
      <c r="I43" s="16">
        <v>3300</v>
      </c>
      <c r="J43" s="16">
        <v>3300</v>
      </c>
      <c r="K43" s="16">
        <v>3300</v>
      </c>
      <c r="L43" s="16">
        <v>3300</v>
      </c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>
        <f>IF($B43="", "", IFERROR(HLOOKUP(TEXT($C43, "@"),$E$12:$Y43,ROW()-11,FALSE)*$D43, 0))</f>
        <v>0</v>
      </c>
      <c r="AA43" s="11" t="s">
        <v>33</v>
      </c>
    </row>
    <row r="44" spans="1:27" x14ac:dyDescent="0.4">
      <c r="B44" s="1" t="s">
        <v>154</v>
      </c>
      <c r="C44" s="14"/>
      <c r="D44" s="15"/>
      <c r="E44" s="42"/>
      <c r="F44" s="16">
        <v>3100</v>
      </c>
      <c r="G44" s="16">
        <v>3100</v>
      </c>
      <c r="H44" s="16">
        <v>3100</v>
      </c>
      <c r="I44" s="16">
        <v>3300</v>
      </c>
      <c r="J44" s="16">
        <v>3300</v>
      </c>
      <c r="K44" s="16">
        <v>3300</v>
      </c>
      <c r="L44" s="16">
        <v>3300</v>
      </c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16">
        <f>IF($B44="", "", IFERROR(HLOOKUP(TEXT($C44, "@"),$E$12:$Y44,ROW()-11,FALSE)*$D44, 0))</f>
        <v>0</v>
      </c>
      <c r="AA44" s="11" t="s">
        <v>33</v>
      </c>
    </row>
    <row r="45" spans="1:27" x14ac:dyDescent="0.4">
      <c r="B45" s="1" t="s">
        <v>155</v>
      </c>
      <c r="C45" s="14"/>
      <c r="D45" s="15"/>
      <c r="E45" s="42"/>
      <c r="F45" s="16">
        <v>3100</v>
      </c>
      <c r="G45" s="16">
        <v>3100</v>
      </c>
      <c r="H45" s="16">
        <v>3100</v>
      </c>
      <c r="I45" s="16">
        <v>3300</v>
      </c>
      <c r="J45" s="16">
        <v>3300</v>
      </c>
      <c r="K45" s="16">
        <v>3300</v>
      </c>
      <c r="L45" s="16">
        <v>3300</v>
      </c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>
        <f>IF($B45="", "", IFERROR(HLOOKUP(TEXT($C45, "@"),$E$12:$Y45,ROW()-11,FALSE)*$D45, 0))</f>
        <v>0</v>
      </c>
      <c r="AA45" s="11" t="s">
        <v>33</v>
      </c>
    </row>
    <row r="46" spans="1:27" x14ac:dyDescent="0.4">
      <c r="B46" s="1" t="s">
        <v>156</v>
      </c>
      <c r="C46" s="14"/>
      <c r="D46" s="15"/>
      <c r="E46" s="42"/>
      <c r="F46" s="16">
        <v>2750</v>
      </c>
      <c r="G46" s="16">
        <v>2750</v>
      </c>
      <c r="H46" s="16">
        <v>2750</v>
      </c>
      <c r="I46" s="16">
        <v>2750</v>
      </c>
      <c r="J46" s="16">
        <v>2750</v>
      </c>
      <c r="K46" s="16">
        <v>2750</v>
      </c>
      <c r="L46" s="16">
        <v>2750</v>
      </c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16">
        <f>IF($B46="", "", IFERROR(HLOOKUP(TEXT($C46, "@"),$E$12:$Y46,ROW()-11,FALSE)*$D46, 0))</f>
        <v>0</v>
      </c>
      <c r="AA46" s="11" t="s">
        <v>33</v>
      </c>
    </row>
    <row r="47" spans="1:27" x14ac:dyDescent="0.4">
      <c r="B47" s="1" t="s">
        <v>157</v>
      </c>
      <c r="C47" s="14"/>
      <c r="D47" s="15"/>
      <c r="E47" s="42"/>
      <c r="F47" s="16">
        <v>2750</v>
      </c>
      <c r="G47" s="16">
        <v>2750</v>
      </c>
      <c r="H47" s="16">
        <v>2750</v>
      </c>
      <c r="I47" s="16">
        <v>2750</v>
      </c>
      <c r="J47" s="16">
        <v>2750</v>
      </c>
      <c r="K47" s="16">
        <v>2750</v>
      </c>
      <c r="L47" s="16">
        <v>2750</v>
      </c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16">
        <f>IF($B47="", "", IFERROR(HLOOKUP(TEXT($C47, "@"),$E$12:$Y47,ROW()-11,FALSE)*$D47, 0))</f>
        <v>0</v>
      </c>
      <c r="AA47" s="11" t="s">
        <v>33</v>
      </c>
    </row>
    <row r="48" spans="1:27" x14ac:dyDescent="0.4">
      <c r="B48" s="1" t="s">
        <v>158</v>
      </c>
      <c r="C48" s="14"/>
      <c r="D48" s="15"/>
      <c r="E48" s="42"/>
      <c r="F48" s="16">
        <v>2750</v>
      </c>
      <c r="G48" s="16">
        <v>2750</v>
      </c>
      <c r="H48" s="16">
        <v>2750</v>
      </c>
      <c r="I48" s="16">
        <v>2750</v>
      </c>
      <c r="J48" s="16">
        <v>2750</v>
      </c>
      <c r="K48" s="16">
        <v>2750</v>
      </c>
      <c r="L48" s="16">
        <v>2750</v>
      </c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>
        <f>IF($B48="", "", IFERROR(HLOOKUP(TEXT($C48, "@"),$E$12:$Y48,ROW()-11,FALSE)*$D48, 0))</f>
        <v>0</v>
      </c>
      <c r="AA48" s="11" t="s">
        <v>33</v>
      </c>
    </row>
    <row r="49" spans="1:27" x14ac:dyDescent="0.4">
      <c r="B49" s="1" t="s">
        <v>159</v>
      </c>
      <c r="C49" s="14"/>
      <c r="D49" s="15"/>
      <c r="E49" s="42"/>
      <c r="F49" s="16">
        <v>2750</v>
      </c>
      <c r="G49" s="16">
        <v>2750</v>
      </c>
      <c r="H49" s="16">
        <v>2750</v>
      </c>
      <c r="I49" s="16">
        <v>2750</v>
      </c>
      <c r="J49" s="16">
        <v>2750</v>
      </c>
      <c r="K49" s="16">
        <v>2750</v>
      </c>
      <c r="L49" s="16">
        <v>2750</v>
      </c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>
        <f>IF($B49="", "", IFERROR(HLOOKUP(TEXT($C49, "@"),$E$12:$Y49,ROW()-11,FALSE)*$D49, 0))</f>
        <v>0</v>
      </c>
      <c r="AA49" s="11" t="s">
        <v>33</v>
      </c>
    </row>
    <row r="50" spans="1:27" x14ac:dyDescent="0.4">
      <c r="B50" s="1" t="s">
        <v>160</v>
      </c>
      <c r="C50" s="14"/>
      <c r="D50" s="15"/>
      <c r="E50" s="42"/>
      <c r="F50" s="16">
        <v>3300</v>
      </c>
      <c r="G50" s="16">
        <v>3300</v>
      </c>
      <c r="H50" s="16">
        <v>3300</v>
      </c>
      <c r="I50" s="16">
        <v>3300</v>
      </c>
      <c r="J50" s="16">
        <v>3300</v>
      </c>
      <c r="K50" s="16">
        <v>3300</v>
      </c>
      <c r="L50" s="16">
        <v>3300</v>
      </c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>
        <f>IF($B50="", "", IFERROR(HLOOKUP(TEXT($C50, "@"),$E$12:$Y50,ROW()-11,FALSE)*$D50, 0))</f>
        <v>0</v>
      </c>
      <c r="AA50" s="11" t="s">
        <v>33</v>
      </c>
    </row>
    <row r="51" spans="1:27" x14ac:dyDescent="0.4">
      <c r="B51" s="1" t="s">
        <v>161</v>
      </c>
      <c r="C51" s="14"/>
      <c r="D51" s="15"/>
      <c r="E51" s="42"/>
      <c r="F51" s="16">
        <v>3300</v>
      </c>
      <c r="G51" s="16">
        <v>3300</v>
      </c>
      <c r="H51" s="16">
        <v>3300</v>
      </c>
      <c r="I51" s="16">
        <v>3300</v>
      </c>
      <c r="J51" s="16">
        <v>3300</v>
      </c>
      <c r="K51" s="16">
        <v>3300</v>
      </c>
      <c r="L51" s="16">
        <v>3300</v>
      </c>
      <c r="M51" s="16"/>
      <c r="N51" s="16"/>
      <c r="O51" s="16"/>
      <c r="P51" s="16"/>
      <c r="Q51" s="16"/>
      <c r="R51" s="16"/>
      <c r="S51" s="16"/>
      <c r="T51" s="16"/>
      <c r="U51" s="16"/>
      <c r="V51" s="16"/>
      <c r="W51" s="16"/>
      <c r="X51" s="16"/>
      <c r="Y51" s="16"/>
      <c r="Z51" s="16">
        <f>IF($B51="", "", IFERROR(HLOOKUP(TEXT($C51, "@"),$E$12:$Y51,ROW()-11,FALSE)*$D51, 0))</f>
        <v>0</v>
      </c>
      <c r="AA51" s="11" t="s">
        <v>33</v>
      </c>
    </row>
    <row r="52" spans="1:27" x14ac:dyDescent="0.4">
      <c r="B52" s="1" t="s">
        <v>162</v>
      </c>
      <c r="C52" s="14"/>
      <c r="D52" s="15"/>
      <c r="E52" s="42"/>
      <c r="F52" s="16">
        <v>3300</v>
      </c>
      <c r="G52" s="16">
        <v>3300</v>
      </c>
      <c r="H52" s="16">
        <v>3300</v>
      </c>
      <c r="I52" s="16">
        <v>3300</v>
      </c>
      <c r="J52" s="16">
        <v>3300</v>
      </c>
      <c r="K52" s="16">
        <v>3300</v>
      </c>
      <c r="L52" s="16">
        <v>3300</v>
      </c>
      <c r="M52" s="16"/>
      <c r="N52" s="16"/>
      <c r="O52" s="16"/>
      <c r="P52" s="16"/>
      <c r="Q52" s="16"/>
      <c r="R52" s="16"/>
      <c r="S52" s="16"/>
      <c r="T52" s="16"/>
      <c r="U52" s="16"/>
      <c r="V52" s="16"/>
      <c r="W52" s="16"/>
      <c r="X52" s="16"/>
      <c r="Y52" s="16"/>
      <c r="Z52" s="16">
        <f>IF($B52="", "", IFERROR(HLOOKUP(TEXT($C52, "@"),$E$12:$Y52,ROW()-11,FALSE)*$D52, 0))</f>
        <v>0</v>
      </c>
      <c r="AA52" s="11" t="s">
        <v>33</v>
      </c>
    </row>
    <row r="53" spans="1:27" x14ac:dyDescent="0.4">
      <c r="B53" s="1" t="s">
        <v>163</v>
      </c>
      <c r="C53" s="14"/>
      <c r="D53" s="15"/>
      <c r="E53" s="42"/>
      <c r="F53" s="16">
        <v>3300</v>
      </c>
      <c r="G53" s="16">
        <v>3300</v>
      </c>
      <c r="H53" s="16">
        <v>3300</v>
      </c>
      <c r="I53" s="16">
        <v>3300</v>
      </c>
      <c r="J53" s="16">
        <v>3300</v>
      </c>
      <c r="K53" s="16">
        <v>3300</v>
      </c>
      <c r="L53" s="16">
        <v>3300</v>
      </c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>
        <f>IF($B53="", "", IFERROR(HLOOKUP(TEXT($C53, "@"),$E$12:$Y53,ROW()-11,FALSE)*$D53, 0))</f>
        <v>0</v>
      </c>
      <c r="AA53" s="11" t="s">
        <v>33</v>
      </c>
    </row>
    <row r="54" spans="1:27" x14ac:dyDescent="0.4">
      <c r="B54" s="1" t="s">
        <v>112</v>
      </c>
      <c r="C54" s="14"/>
      <c r="D54" s="15"/>
      <c r="E54" s="42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>
        <v>15000</v>
      </c>
      <c r="Q54" s="16"/>
      <c r="R54" s="16"/>
      <c r="S54" s="16"/>
      <c r="T54" s="16"/>
      <c r="U54" s="16"/>
      <c r="V54" s="16"/>
      <c r="W54" s="16"/>
      <c r="X54" s="16"/>
      <c r="Y54" s="16"/>
      <c r="Z54" s="16">
        <f>IF($B54="", "", IFERROR(HLOOKUP(TEXT($C54, "@"),$E$12:$Y54,ROW()-11,FALSE)*$D54, 0))</f>
        <v>0</v>
      </c>
      <c r="AA54" s="11" t="s">
        <v>33</v>
      </c>
    </row>
    <row r="55" spans="1:27" x14ac:dyDescent="0.4">
      <c r="B55" s="17" t="s">
        <v>25</v>
      </c>
      <c r="C55" s="14"/>
      <c r="D55" s="15"/>
      <c r="E55" s="42"/>
      <c r="F55" s="16"/>
      <c r="G55" s="16"/>
      <c r="H55" s="16"/>
      <c r="I55" s="16"/>
      <c r="J55" s="16"/>
      <c r="K55" s="16"/>
      <c r="L55" s="16"/>
      <c r="M55" s="16"/>
      <c r="N55" s="16"/>
      <c r="O55" s="16"/>
      <c r="P55" s="16">
        <v>2700</v>
      </c>
      <c r="Q55" s="16"/>
      <c r="R55" s="16"/>
      <c r="S55" s="16"/>
      <c r="T55" s="16"/>
      <c r="U55" s="16"/>
      <c r="V55" s="16"/>
      <c r="W55" s="16"/>
      <c r="X55" s="16"/>
      <c r="Y55" s="16"/>
      <c r="Z55" s="16">
        <f>IF($B55="", "", IFERROR(HLOOKUP(TEXT($C55, "@"),$E$12:$Y55,ROW()-11,FALSE)*$D55, 0))</f>
        <v>0</v>
      </c>
      <c r="AA55" s="11" t="s">
        <v>33</v>
      </c>
    </row>
    <row r="56" spans="1:27" x14ac:dyDescent="0.4">
      <c r="B56" s="1" t="s">
        <v>27</v>
      </c>
      <c r="C56" s="14"/>
      <c r="D56" s="15"/>
      <c r="E56" s="42"/>
      <c r="F56" s="16"/>
      <c r="G56" s="16"/>
      <c r="H56" s="16"/>
      <c r="I56" s="16"/>
      <c r="J56" s="16"/>
      <c r="K56" s="16"/>
      <c r="L56" s="16"/>
      <c r="M56" s="16"/>
      <c r="N56" s="16"/>
      <c r="O56" s="16"/>
      <c r="P56" s="16"/>
      <c r="Q56" s="16"/>
      <c r="R56" s="16"/>
      <c r="S56" s="16">
        <v>8000</v>
      </c>
      <c r="T56" s="16">
        <v>8000</v>
      </c>
      <c r="U56" s="16"/>
      <c r="V56" s="16"/>
      <c r="W56" s="16"/>
      <c r="X56" s="16"/>
      <c r="Y56" s="16"/>
      <c r="Z56" s="16">
        <f>IF($B56="", "", IFERROR(HLOOKUP(TEXT($C56, "@"),$E$12:$Y56,ROW()-11,FALSE)*$D56, 0))</f>
        <v>0</v>
      </c>
      <c r="AA56" s="11" t="s">
        <v>33</v>
      </c>
    </row>
    <row r="57" spans="1:27" x14ac:dyDescent="0.4">
      <c r="A57" s="11" t="s">
        <v>33</v>
      </c>
      <c r="B57" s="11" t="s">
        <v>33</v>
      </c>
      <c r="C57" s="11" t="s">
        <v>33</v>
      </c>
      <c r="D57" s="11" t="s">
        <v>33</v>
      </c>
      <c r="E57" s="11" t="s">
        <v>33</v>
      </c>
      <c r="F57" s="11" t="s">
        <v>33</v>
      </c>
      <c r="G57" s="11" t="s">
        <v>33</v>
      </c>
      <c r="H57" s="11" t="s">
        <v>33</v>
      </c>
      <c r="I57" s="11" t="s">
        <v>33</v>
      </c>
      <c r="J57" s="11" t="s">
        <v>33</v>
      </c>
      <c r="K57" s="11" t="s">
        <v>33</v>
      </c>
      <c r="L57" s="11" t="s">
        <v>33</v>
      </c>
      <c r="M57" s="11" t="s">
        <v>33</v>
      </c>
      <c r="N57" s="11" t="s">
        <v>33</v>
      </c>
      <c r="O57" s="11" t="s">
        <v>33</v>
      </c>
      <c r="P57" s="11" t="s">
        <v>33</v>
      </c>
      <c r="Q57" s="11" t="s">
        <v>33</v>
      </c>
      <c r="R57" s="11" t="s">
        <v>33</v>
      </c>
      <c r="S57" s="11" t="s">
        <v>33</v>
      </c>
      <c r="T57" s="12" t="s">
        <v>33</v>
      </c>
      <c r="U57" s="11" t="s">
        <v>33</v>
      </c>
      <c r="V57" s="11" t="s">
        <v>33</v>
      </c>
      <c r="W57" s="11" t="s">
        <v>33</v>
      </c>
      <c r="X57" s="11" t="s">
        <v>33</v>
      </c>
      <c r="Y57" s="11" t="s">
        <v>33</v>
      </c>
      <c r="Z57" s="11" t="s">
        <v>33</v>
      </c>
      <c r="AA57" s="11" t="s">
        <v>33</v>
      </c>
    </row>
    <row r="58" spans="1:27" ht="19.5" x14ac:dyDescent="0.4">
      <c r="A58" s="11"/>
      <c r="B58" s="6"/>
      <c r="AA58" s="11"/>
    </row>
  </sheetData>
  <sheetProtection algorithmName="SHA-512" hashValue="/hPkhyc56AORZ0aMTYG3k8K8993zBcNPcPLRUkHYjgNd1Vl8ZjrvS1CMHO9EvMo+nUBGf32V5NdSPH38cuQMRA==" saltValue="QOL7vF0hVa24HHuVup4osg==" spinCount="100000" sheet="1" objects="1" scenarios="1"/>
  <mergeCells count="3">
    <mergeCell ref="D10:Z10"/>
    <mergeCell ref="C4:Z4"/>
    <mergeCell ref="A2:Z2"/>
  </mergeCells>
  <phoneticPr fontId="2"/>
  <dataValidations count="11">
    <dataValidation type="list" allowBlank="1" showInputMessage="1" showErrorMessage="1" errorTitle="カテゴリ選択エラー" error="選択できる カテゴリ は以下の通りです_x000a_　小1 / 小2 / 小3 / 小4 / 小5 / 小6_x000a_　中1 / 中2 / 中3_x000a_　ユース_x000a_　サザンカ_x000a_" sqref="Z6" xr:uid="{83A88F9E-BC06-4FF3-BD92-0A9CB4842799}">
      <formula1>INDIRECT("category")</formula1>
    </dataValidation>
    <dataValidation type="whole" allowBlank="1" showInputMessage="1" showErrorMessage="1" sqref="C9:C11" xr:uid="{B3E2E1A9-F2B9-44AE-9E6C-AB3A0D7E8479}">
      <formula1>1</formula1>
      <formula2>99</formula2>
    </dataValidation>
    <dataValidation type="list" allowBlank="1" showInputMessage="1" showErrorMessage="1" errorTitle="枚数入力エラー" error="10枚まで入力できます" sqref="D13:D56" xr:uid="{F882C5AA-4617-4303-AB1C-9030BA3B56F6}">
      <formula1>INDIRECT("order")</formula1>
    </dataValidation>
    <dataValidation type="whole" allowBlank="1" showInputMessage="1" showErrorMessage="1" errorTitle="背番号入力エラー" error="正しい 背番号 を入力してください" sqref="Z8" xr:uid="{3D60FAB3-B1E5-40C2-998A-37F05F2E7639}">
      <formula1>1</formula1>
      <formula2>99</formula2>
    </dataValidation>
    <dataValidation type="list" allowBlank="1" showInputMessage="1" showErrorMessage="1" errorTitle="サイズ選択エラー" error="以下のサイズからお選びください_x000a_　XS-S_x000a_　M-L_x000a_　O-XO" sqref="C39" xr:uid="{09B7D43E-0E8B-4C3D-99C4-4D3515E0810C}">
      <formula1>INDIRECT("size_benchcoat_long")</formula1>
    </dataValidation>
    <dataValidation type="list" allowBlank="1" showInputMessage="1" showErrorMessage="1" errorTitle="サイズ選択エラー" error="以下のサイズからお選びください_x000a_　130_x000a_　150_x000a_　XS-S_x000a_　M-L_x000a_　O-XO" sqref="C40" xr:uid="{B9C6E0DD-98A9-4FBA-A2EA-1E652A20E69D}">
      <formula1>INDIRECT("size_benchcoat_medium")</formula1>
    </dataValidation>
    <dataValidation type="list" allowBlank="1" showInputMessage="1" showErrorMessage="1" errorTitle="サイズ選択エラー" error="以下のサイズからお選びください_x000a_　4号_x000a_　5号" sqref="C56" xr:uid="{B1359893-869E-4611-8E83-D48BBB4B9486}">
      <formula1>INDIRECT("size_ball")</formula1>
    </dataValidation>
    <dataValidation allowBlank="1" showInputMessage="1" showErrorMessage="1" errorTitle="枚数入力エラー" error="10枚まで入力できます" sqref="E13:E56" xr:uid="{078B4F88-F730-4535-86E5-ABF7E217E9B6}"/>
    <dataValidation type="list" allowBlank="1" showInputMessage="1" showErrorMessage="1" errorTitle="サイズ選択エラー" error="以下のサイズからお選びください_x000a_　18-20_x000a_　22-24_x000a_　25-27" sqref="C15 C19 C23 C27" xr:uid="{C991DD06-B3FF-4382-8666-90CCA02673CD}">
      <formula1>INDIRECT("size_foot")</formula1>
    </dataValidation>
    <dataValidation type="list" allowBlank="1" showInputMessage="1" showErrorMessage="1" errorTitle="サイズ選択エラー" error="以下のサイズからお選びください_x000a_　フリー" sqref="C55 C54 C28 C24 C20 C16" xr:uid="{A1F2DA87-82E1-431E-96B4-403A4BAB97CB}">
      <formula1>INDIRECT("size_single")</formula1>
    </dataValidation>
    <dataValidation type="list" allowBlank="1" showInputMessage="1" showErrorMessage="1" errorTitle="サイズ選択エラー" error="以下のサイズからお選びください_x000a_　140_x000a_　150_x000a_　160_x000a_　S_x000a_　M_x000a_　L_x000a_　O" sqref="C41:C53 C29:C38 C26 C25 C22 C21 C18 C17 C14 C13" xr:uid="{4297DAA4-028B-44F0-8CE1-6CED799856F3}">
      <formula1>INDIRECT("size_wear")</formula1>
    </dataValidation>
  </dataValidations>
  <pageMargins left="0.7" right="0.7" top="0.75" bottom="0.75" header="0.3" footer="0.3"/>
  <pageSetup paperSize="9" orientation="portrait" horizontalDpi="0" verticalDpi="0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F9AE74-67E6-C549-A9A7-6D6BD5C7EEAB}">
  <sheetPr>
    <tabColor theme="1"/>
  </sheetPr>
  <dimension ref="A1:KB5"/>
  <sheetViews>
    <sheetView showGridLines="0" zoomScale="111" zoomScaleNormal="118" workbookViewId="0">
      <pane ySplit="4" topLeftCell="A5" activePane="bottomLeft" state="frozen"/>
      <selection pane="bottomLeft"/>
    </sheetView>
  </sheetViews>
  <sheetFormatPr defaultColWidth="3.6640625" defaultRowHeight="15.95" customHeight="1" x14ac:dyDescent="0.25"/>
  <cols>
    <col min="1" max="2" width="10.33203125" style="19" customWidth="1"/>
    <col min="3" max="3" width="6.5546875" style="19" bestFit="1" customWidth="1"/>
    <col min="4" max="286" width="4.5546875" style="19" bestFit="1" customWidth="1"/>
    <col min="287" max="287" width="4.88671875" style="19" customWidth="1"/>
    <col min="288" max="16384" width="3.6640625" style="19"/>
  </cols>
  <sheetData>
    <row r="1" spans="1:288" ht="15.95" customHeight="1" x14ac:dyDescent="0.25">
      <c r="A1" s="56" t="s">
        <v>111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  <c r="AB1" s="46"/>
      <c r="AC1" s="46"/>
      <c r="AD1" s="46"/>
      <c r="AE1" s="46"/>
      <c r="AF1" s="46"/>
      <c r="AG1" s="46"/>
      <c r="AH1" s="46"/>
      <c r="AI1" s="46"/>
      <c r="AJ1" s="46"/>
      <c r="AK1" s="46"/>
      <c r="AL1" s="46"/>
      <c r="AM1" s="46"/>
      <c r="AN1" s="46"/>
      <c r="AO1" s="46"/>
      <c r="AP1" s="46"/>
      <c r="AQ1" s="46"/>
      <c r="AR1" s="46"/>
      <c r="AS1" s="46"/>
      <c r="AT1" s="46"/>
      <c r="AU1" s="46"/>
      <c r="AV1" s="46"/>
      <c r="AW1" s="46"/>
      <c r="AX1" s="46"/>
      <c r="AY1" s="46"/>
      <c r="AZ1" s="46"/>
      <c r="BA1" s="46"/>
      <c r="BB1" s="46"/>
      <c r="BC1" s="46"/>
      <c r="BD1" s="46"/>
      <c r="BE1" s="46"/>
      <c r="BF1" s="46"/>
      <c r="BG1" s="46"/>
      <c r="BH1" s="46"/>
      <c r="BI1" s="46"/>
      <c r="BJ1" s="46"/>
      <c r="BK1" s="46"/>
      <c r="BL1" s="46"/>
      <c r="BM1" s="46"/>
      <c r="BN1" s="46"/>
      <c r="BO1" s="46"/>
      <c r="BP1" s="46"/>
      <c r="BQ1" s="46"/>
      <c r="BR1" s="46"/>
      <c r="BS1" s="46"/>
      <c r="BT1" s="46"/>
      <c r="BU1" s="46"/>
      <c r="BV1" s="46"/>
      <c r="BW1" s="46"/>
      <c r="BX1" s="46"/>
      <c r="BY1" s="46"/>
      <c r="BZ1" s="46"/>
      <c r="CA1" s="46"/>
      <c r="CB1" s="46"/>
      <c r="CC1" s="46"/>
      <c r="CD1" s="46"/>
      <c r="CE1" s="46"/>
      <c r="CF1" s="46"/>
      <c r="CG1" s="46"/>
      <c r="CH1" s="46"/>
      <c r="CI1" s="46"/>
      <c r="CJ1" s="46"/>
      <c r="CK1" s="46"/>
      <c r="CL1" s="46"/>
      <c r="CM1" s="46"/>
      <c r="CN1" s="46"/>
      <c r="CO1" s="46"/>
      <c r="CP1" s="46"/>
      <c r="CQ1" s="46"/>
      <c r="CR1" s="46"/>
      <c r="CS1" s="46"/>
      <c r="CT1" s="46"/>
      <c r="CU1" s="46"/>
      <c r="CV1" s="46"/>
      <c r="CW1" s="46"/>
      <c r="CX1" s="46"/>
      <c r="CY1" s="46"/>
      <c r="CZ1" s="46"/>
      <c r="DA1" s="46"/>
      <c r="DB1" s="46"/>
      <c r="DC1" s="46"/>
      <c r="DD1" s="46"/>
      <c r="DE1" s="46"/>
      <c r="DF1" s="46"/>
      <c r="DG1" s="46"/>
      <c r="DH1" s="46"/>
      <c r="DI1" s="46"/>
      <c r="DJ1" s="46"/>
      <c r="DK1" s="46"/>
      <c r="DL1" s="46"/>
      <c r="DM1" s="46"/>
      <c r="DN1" s="46"/>
      <c r="DO1" s="46"/>
      <c r="DP1" s="46"/>
      <c r="DQ1" s="46"/>
      <c r="DR1" s="46"/>
      <c r="DS1" s="46"/>
      <c r="DT1" s="46"/>
      <c r="DU1" s="46"/>
      <c r="DV1" s="46"/>
      <c r="DW1" s="46"/>
      <c r="DX1" s="46"/>
      <c r="DY1" s="46"/>
      <c r="DZ1" s="46"/>
      <c r="EA1" s="46"/>
      <c r="EB1" s="46"/>
      <c r="EC1" s="46"/>
      <c r="ED1" s="46"/>
      <c r="EE1" s="46"/>
      <c r="EF1" s="46"/>
      <c r="EG1" s="46"/>
      <c r="EH1" s="46"/>
      <c r="EI1" s="46"/>
      <c r="EJ1" s="46"/>
      <c r="EK1" s="46"/>
      <c r="EL1" s="46"/>
      <c r="EM1" s="46"/>
      <c r="EN1" s="46"/>
      <c r="EO1" s="46"/>
      <c r="EP1" s="46"/>
      <c r="EQ1" s="46"/>
      <c r="ER1" s="46"/>
      <c r="ES1" s="46"/>
      <c r="ET1" s="46"/>
      <c r="EU1" s="46"/>
      <c r="EV1" s="46"/>
      <c r="EW1" s="46"/>
      <c r="EX1" s="46"/>
      <c r="EY1" s="46"/>
      <c r="EZ1" s="46"/>
      <c r="FA1" s="46"/>
      <c r="FB1" s="46"/>
      <c r="FC1" s="46"/>
      <c r="FD1" s="46"/>
      <c r="FE1" s="46"/>
      <c r="FF1" s="46"/>
      <c r="FG1" s="46"/>
      <c r="FH1" s="46"/>
      <c r="FI1" s="46"/>
      <c r="FJ1" s="46"/>
      <c r="FK1" s="46"/>
      <c r="FL1" s="46"/>
      <c r="FM1" s="46"/>
      <c r="FN1" s="46"/>
      <c r="FO1" s="46"/>
      <c r="FP1" s="46"/>
      <c r="FQ1" s="46"/>
      <c r="FR1" s="46"/>
      <c r="FS1" s="46"/>
      <c r="FT1" s="46"/>
      <c r="FU1" s="46"/>
      <c r="FV1" s="46"/>
      <c r="FW1" s="46"/>
      <c r="FX1" s="46"/>
      <c r="FY1" s="46"/>
      <c r="FZ1" s="46"/>
      <c r="GA1" s="46"/>
      <c r="GB1" s="46"/>
      <c r="GC1" s="46"/>
      <c r="GD1" s="46"/>
      <c r="GE1" s="46"/>
      <c r="GF1" s="46"/>
      <c r="GG1" s="46"/>
      <c r="GH1" s="46"/>
      <c r="GI1" s="46"/>
      <c r="GJ1" s="46"/>
      <c r="GK1" s="46"/>
      <c r="GL1" s="46"/>
      <c r="GM1" s="46"/>
      <c r="GN1" s="46"/>
      <c r="GO1" s="46"/>
      <c r="GP1" s="46"/>
      <c r="GQ1" s="46"/>
      <c r="GR1" s="46"/>
      <c r="GS1" s="46"/>
      <c r="GT1" s="46"/>
      <c r="GU1" s="46"/>
      <c r="GV1" s="46"/>
      <c r="GW1" s="46"/>
      <c r="GX1" s="46"/>
      <c r="GY1" s="46"/>
      <c r="GZ1" s="46"/>
      <c r="HA1" s="46"/>
      <c r="HB1" s="46"/>
      <c r="HC1" s="46"/>
      <c r="HD1" s="46"/>
      <c r="HE1" s="46"/>
      <c r="HF1" s="46"/>
      <c r="HG1" s="46"/>
      <c r="HH1" s="46"/>
      <c r="HI1" s="46"/>
      <c r="HJ1" s="46"/>
      <c r="HK1" s="46"/>
      <c r="HL1" s="46"/>
      <c r="HM1" s="46"/>
      <c r="HN1" s="46"/>
      <c r="HO1" s="46"/>
      <c r="HP1" s="46"/>
      <c r="HQ1" s="46"/>
      <c r="HR1" s="46"/>
      <c r="HS1" s="46"/>
      <c r="HT1" s="46"/>
      <c r="HU1" s="46"/>
      <c r="HV1" s="46"/>
      <c r="HW1" s="46"/>
      <c r="HX1" s="46"/>
      <c r="HY1" s="46"/>
      <c r="HZ1" s="46"/>
      <c r="IA1" s="46"/>
      <c r="IB1" s="46"/>
      <c r="IC1" s="46"/>
      <c r="ID1" s="46"/>
      <c r="IE1" s="46"/>
      <c r="IF1" s="46"/>
      <c r="IG1" s="46"/>
      <c r="IH1" s="46"/>
      <c r="II1" s="46"/>
      <c r="IJ1" s="46"/>
      <c r="IK1" s="46"/>
      <c r="IL1" s="46"/>
      <c r="IM1" s="46"/>
      <c r="IN1" s="46"/>
      <c r="IO1" s="46"/>
      <c r="IP1" s="46"/>
      <c r="IQ1" s="46"/>
      <c r="IR1" s="46"/>
      <c r="IS1" s="46"/>
      <c r="IT1" s="46"/>
      <c r="IU1" s="46"/>
      <c r="IV1" s="46"/>
      <c r="IW1" s="46"/>
      <c r="IX1" s="46"/>
      <c r="IY1" s="46"/>
      <c r="IZ1" s="46"/>
      <c r="JA1" s="46"/>
      <c r="JB1" s="46"/>
      <c r="JC1" s="46"/>
      <c r="JD1" s="46"/>
      <c r="JE1" s="46"/>
      <c r="JF1" s="46"/>
      <c r="JG1" s="46"/>
      <c r="JH1" s="46"/>
      <c r="JI1" s="46"/>
      <c r="JJ1" s="46"/>
      <c r="JK1" s="46"/>
      <c r="JL1" s="46"/>
      <c r="JM1" s="46"/>
      <c r="JN1" s="46"/>
      <c r="JO1" s="46"/>
      <c r="JP1" s="46"/>
      <c r="JQ1" s="46"/>
      <c r="JR1" s="46"/>
      <c r="JS1" s="46"/>
      <c r="JT1" s="46"/>
      <c r="JU1" s="46"/>
      <c r="JV1" s="46"/>
      <c r="JW1" s="46"/>
      <c r="JX1" s="46"/>
      <c r="JY1" s="46"/>
      <c r="JZ1" s="46"/>
      <c r="KA1" s="46"/>
    </row>
    <row r="2" spans="1:288" ht="15.95" customHeight="1" thickBot="1" x14ac:dyDescent="0.3">
      <c r="A2" s="18"/>
      <c r="B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  <c r="AH2" s="18"/>
      <c r="AI2" s="18"/>
      <c r="AJ2" s="18"/>
      <c r="AK2" s="18"/>
      <c r="AL2" s="18"/>
      <c r="AM2" s="18"/>
      <c r="AN2" s="18"/>
      <c r="AO2" s="18"/>
      <c r="AP2" s="18"/>
      <c r="AQ2" s="18"/>
      <c r="AR2" s="18"/>
      <c r="AS2" s="18"/>
      <c r="AT2" s="18"/>
      <c r="AU2" s="18"/>
      <c r="AV2" s="18"/>
      <c r="AW2" s="18"/>
      <c r="AX2" s="18"/>
      <c r="AY2" s="18"/>
      <c r="AZ2" s="18"/>
      <c r="BA2" s="18"/>
      <c r="BB2" s="18"/>
      <c r="BC2" s="18"/>
      <c r="BD2" s="18"/>
      <c r="BE2" s="18"/>
      <c r="BF2" s="18"/>
      <c r="BG2" s="18"/>
      <c r="BH2" s="18"/>
      <c r="BI2" s="18"/>
      <c r="BJ2" s="18"/>
      <c r="BK2" s="18"/>
      <c r="BL2" s="18"/>
      <c r="BM2" s="18"/>
      <c r="BN2" s="18"/>
      <c r="BO2" s="18"/>
      <c r="BP2" s="18"/>
      <c r="BQ2" s="18"/>
      <c r="BR2" s="18"/>
      <c r="BS2" s="18"/>
      <c r="BT2" s="18"/>
      <c r="BU2" s="18"/>
      <c r="BV2" s="18"/>
      <c r="BW2" s="18"/>
      <c r="BX2" s="18"/>
      <c r="BY2" s="18"/>
      <c r="BZ2" s="18"/>
      <c r="CA2" s="18"/>
      <c r="CB2" s="18"/>
      <c r="CC2" s="18"/>
      <c r="CD2" s="18"/>
      <c r="CE2" s="18"/>
      <c r="CF2" s="18"/>
      <c r="CG2" s="18"/>
      <c r="CH2" s="18"/>
      <c r="CI2" s="18"/>
      <c r="CJ2" s="18"/>
      <c r="CK2" s="18"/>
      <c r="CL2" s="18"/>
      <c r="CM2" s="18"/>
      <c r="CN2" s="18"/>
      <c r="CO2" s="18"/>
      <c r="CP2" s="18"/>
      <c r="CQ2" s="18"/>
      <c r="CR2" s="18"/>
      <c r="CS2" s="18"/>
      <c r="CT2" s="18"/>
    </row>
    <row r="3" spans="1:288" ht="15.95" customHeight="1" x14ac:dyDescent="0.25">
      <c r="A3" s="22"/>
      <c r="B3" s="22"/>
      <c r="C3" s="22"/>
      <c r="D3" s="27">
        <v>140</v>
      </c>
      <c r="E3" s="28">
        <v>150</v>
      </c>
      <c r="F3" s="28">
        <v>160</v>
      </c>
      <c r="G3" s="28" t="s">
        <v>186</v>
      </c>
      <c r="H3" s="28" t="s">
        <v>187</v>
      </c>
      <c r="I3" s="28" t="s">
        <v>188</v>
      </c>
      <c r="J3" s="30" t="s">
        <v>164</v>
      </c>
      <c r="K3" s="27">
        <v>140</v>
      </c>
      <c r="L3" s="28">
        <v>150</v>
      </c>
      <c r="M3" s="28">
        <v>160</v>
      </c>
      <c r="N3" s="28" t="s">
        <v>186</v>
      </c>
      <c r="O3" s="28" t="s">
        <v>187</v>
      </c>
      <c r="P3" s="28" t="s">
        <v>188</v>
      </c>
      <c r="Q3" s="29" t="s">
        <v>164</v>
      </c>
      <c r="R3" s="27" t="s">
        <v>166</v>
      </c>
      <c r="S3" s="28" t="s">
        <v>167</v>
      </c>
      <c r="T3" s="29" t="s">
        <v>189</v>
      </c>
      <c r="U3" s="32" t="s">
        <v>168</v>
      </c>
      <c r="V3" s="27">
        <v>140</v>
      </c>
      <c r="W3" s="28">
        <v>150</v>
      </c>
      <c r="X3" s="28">
        <v>160</v>
      </c>
      <c r="Y3" s="28" t="s">
        <v>186</v>
      </c>
      <c r="Z3" s="28" t="s">
        <v>187</v>
      </c>
      <c r="AA3" s="28" t="s">
        <v>188</v>
      </c>
      <c r="AB3" s="29" t="s">
        <v>164</v>
      </c>
      <c r="AC3" s="27">
        <v>140</v>
      </c>
      <c r="AD3" s="28">
        <v>150</v>
      </c>
      <c r="AE3" s="28">
        <v>160</v>
      </c>
      <c r="AF3" s="28" t="s">
        <v>186</v>
      </c>
      <c r="AG3" s="28" t="s">
        <v>187</v>
      </c>
      <c r="AH3" s="28" t="s">
        <v>188</v>
      </c>
      <c r="AI3" s="30" t="s">
        <v>164</v>
      </c>
      <c r="AJ3" s="27" t="s">
        <v>166</v>
      </c>
      <c r="AK3" s="28" t="s">
        <v>167</v>
      </c>
      <c r="AL3" s="29" t="s">
        <v>189</v>
      </c>
      <c r="AM3" s="32" t="s">
        <v>168</v>
      </c>
      <c r="AN3" s="27">
        <v>140</v>
      </c>
      <c r="AO3" s="28">
        <v>150</v>
      </c>
      <c r="AP3" s="28">
        <v>160</v>
      </c>
      <c r="AQ3" s="28" t="s">
        <v>186</v>
      </c>
      <c r="AR3" s="28" t="s">
        <v>187</v>
      </c>
      <c r="AS3" s="28" t="s">
        <v>188</v>
      </c>
      <c r="AT3" s="29" t="s">
        <v>164</v>
      </c>
      <c r="AU3" s="27">
        <v>140</v>
      </c>
      <c r="AV3" s="28">
        <v>150</v>
      </c>
      <c r="AW3" s="28">
        <v>160</v>
      </c>
      <c r="AX3" s="28" t="s">
        <v>186</v>
      </c>
      <c r="AY3" s="28" t="s">
        <v>187</v>
      </c>
      <c r="AZ3" s="28" t="s">
        <v>188</v>
      </c>
      <c r="BA3" s="29" t="s">
        <v>164</v>
      </c>
      <c r="BB3" s="27" t="s">
        <v>166</v>
      </c>
      <c r="BC3" s="28" t="s">
        <v>167</v>
      </c>
      <c r="BD3" s="29" t="s">
        <v>189</v>
      </c>
      <c r="BE3" s="32" t="s">
        <v>168</v>
      </c>
      <c r="BF3" s="27">
        <v>140</v>
      </c>
      <c r="BG3" s="28">
        <v>150</v>
      </c>
      <c r="BH3" s="28">
        <v>160</v>
      </c>
      <c r="BI3" s="28" t="s">
        <v>186</v>
      </c>
      <c r="BJ3" s="28" t="s">
        <v>187</v>
      </c>
      <c r="BK3" s="28" t="s">
        <v>188</v>
      </c>
      <c r="BL3" s="30" t="s">
        <v>164</v>
      </c>
      <c r="BM3" s="27">
        <v>140</v>
      </c>
      <c r="BN3" s="28">
        <v>150</v>
      </c>
      <c r="BO3" s="28">
        <v>160</v>
      </c>
      <c r="BP3" s="28" t="s">
        <v>186</v>
      </c>
      <c r="BQ3" s="28" t="s">
        <v>187</v>
      </c>
      <c r="BR3" s="28" t="s">
        <v>188</v>
      </c>
      <c r="BS3" s="29" t="s">
        <v>164</v>
      </c>
      <c r="BT3" s="27" t="s">
        <v>166</v>
      </c>
      <c r="BU3" s="28" t="s">
        <v>167</v>
      </c>
      <c r="BV3" s="29" t="s">
        <v>189</v>
      </c>
      <c r="BW3" s="32" t="s">
        <v>168</v>
      </c>
      <c r="BX3" s="27" t="s">
        <v>193</v>
      </c>
      <c r="BY3" s="28" t="s">
        <v>194</v>
      </c>
      <c r="BZ3" s="28" t="s">
        <v>195</v>
      </c>
      <c r="CA3" s="29" t="s">
        <v>196</v>
      </c>
      <c r="CB3" s="27" t="s">
        <v>193</v>
      </c>
      <c r="CC3" s="28" t="s">
        <v>194</v>
      </c>
      <c r="CD3" s="28" t="s">
        <v>195</v>
      </c>
      <c r="CE3" s="29" t="s">
        <v>196</v>
      </c>
      <c r="CF3" s="27" t="s">
        <v>193</v>
      </c>
      <c r="CG3" s="28" t="s">
        <v>194</v>
      </c>
      <c r="CH3" s="28" t="s">
        <v>195</v>
      </c>
      <c r="CI3" s="29" t="s">
        <v>196</v>
      </c>
      <c r="CJ3" s="27" t="s">
        <v>193</v>
      </c>
      <c r="CK3" s="28" t="s">
        <v>194</v>
      </c>
      <c r="CL3" s="28" t="s">
        <v>195</v>
      </c>
      <c r="CM3" s="30" t="s">
        <v>196</v>
      </c>
      <c r="CN3" s="27">
        <v>110</v>
      </c>
      <c r="CO3" s="28">
        <v>120</v>
      </c>
      <c r="CP3" s="28">
        <v>130</v>
      </c>
      <c r="CQ3" s="28">
        <v>140</v>
      </c>
      <c r="CR3" s="28">
        <v>150</v>
      </c>
      <c r="CS3" s="28">
        <v>160</v>
      </c>
      <c r="CT3" s="28" t="s">
        <v>186</v>
      </c>
      <c r="CU3" s="28" t="s">
        <v>187</v>
      </c>
      <c r="CV3" s="28" t="s">
        <v>188</v>
      </c>
      <c r="CW3" s="29" t="s">
        <v>164</v>
      </c>
      <c r="CX3" s="27">
        <v>110</v>
      </c>
      <c r="CY3" s="28">
        <v>120</v>
      </c>
      <c r="CZ3" s="28">
        <v>130</v>
      </c>
      <c r="DA3" s="28">
        <v>140</v>
      </c>
      <c r="DB3" s="28">
        <v>150</v>
      </c>
      <c r="DC3" s="28">
        <v>160</v>
      </c>
      <c r="DD3" s="28" t="s">
        <v>193</v>
      </c>
      <c r="DE3" s="28" t="s">
        <v>194</v>
      </c>
      <c r="DF3" s="28" t="s">
        <v>195</v>
      </c>
      <c r="DG3" s="29" t="s">
        <v>196</v>
      </c>
      <c r="DH3" s="27">
        <v>140</v>
      </c>
      <c r="DI3" s="28">
        <v>150</v>
      </c>
      <c r="DJ3" s="28">
        <v>160</v>
      </c>
      <c r="DK3" s="28" t="s">
        <v>186</v>
      </c>
      <c r="DL3" s="28" t="s">
        <v>187</v>
      </c>
      <c r="DM3" s="28" t="s">
        <v>188</v>
      </c>
      <c r="DN3" s="30" t="s">
        <v>164</v>
      </c>
      <c r="DO3" s="27">
        <v>140</v>
      </c>
      <c r="DP3" s="28">
        <v>150</v>
      </c>
      <c r="DQ3" s="28">
        <v>160</v>
      </c>
      <c r="DR3" s="28" t="s">
        <v>186</v>
      </c>
      <c r="DS3" s="28" t="s">
        <v>187</v>
      </c>
      <c r="DT3" s="28" t="s">
        <v>188</v>
      </c>
      <c r="DU3" s="29" t="s">
        <v>164</v>
      </c>
      <c r="DV3" s="27">
        <v>140</v>
      </c>
      <c r="DW3" s="28">
        <v>150</v>
      </c>
      <c r="DX3" s="28">
        <v>160</v>
      </c>
      <c r="DY3" s="28" t="s">
        <v>186</v>
      </c>
      <c r="DZ3" s="28" t="s">
        <v>187</v>
      </c>
      <c r="EA3" s="28" t="s">
        <v>188</v>
      </c>
      <c r="EB3" s="29" t="s">
        <v>164</v>
      </c>
      <c r="EC3" s="27">
        <v>140</v>
      </c>
      <c r="ED3" s="28">
        <v>150</v>
      </c>
      <c r="EE3" s="28">
        <v>160</v>
      </c>
      <c r="EF3" s="28" t="s">
        <v>186</v>
      </c>
      <c r="EG3" s="28" t="s">
        <v>187</v>
      </c>
      <c r="EH3" s="28" t="s">
        <v>188</v>
      </c>
      <c r="EI3" s="29" t="s">
        <v>164</v>
      </c>
      <c r="EJ3" s="27">
        <v>140</v>
      </c>
      <c r="EK3" s="28">
        <v>150</v>
      </c>
      <c r="EL3" s="28">
        <v>160</v>
      </c>
      <c r="EM3" s="28" t="s">
        <v>186</v>
      </c>
      <c r="EN3" s="28" t="s">
        <v>187</v>
      </c>
      <c r="EO3" s="28" t="s">
        <v>188</v>
      </c>
      <c r="EP3" s="29" t="s">
        <v>164</v>
      </c>
      <c r="EQ3" s="27">
        <v>140</v>
      </c>
      <c r="ER3" s="28">
        <v>150</v>
      </c>
      <c r="ES3" s="28">
        <v>160</v>
      </c>
      <c r="ET3" s="28" t="s">
        <v>186</v>
      </c>
      <c r="EU3" s="28" t="s">
        <v>187</v>
      </c>
      <c r="EV3" s="28" t="s">
        <v>188</v>
      </c>
      <c r="EW3" s="29" t="s">
        <v>164</v>
      </c>
      <c r="EX3" s="27" t="s">
        <v>193</v>
      </c>
      <c r="EY3" s="28" t="s">
        <v>194</v>
      </c>
      <c r="EZ3" s="28" t="s">
        <v>195</v>
      </c>
      <c r="FA3" s="29" t="s">
        <v>196</v>
      </c>
      <c r="FB3" s="27" t="s">
        <v>193</v>
      </c>
      <c r="FC3" s="28" t="s">
        <v>194</v>
      </c>
      <c r="FD3" s="28" t="s">
        <v>195</v>
      </c>
      <c r="FE3" s="29" t="s">
        <v>196</v>
      </c>
      <c r="FF3" s="27">
        <v>140</v>
      </c>
      <c r="FG3" s="28">
        <v>150</v>
      </c>
      <c r="FH3" s="28">
        <v>160</v>
      </c>
      <c r="FI3" s="28" t="s">
        <v>186</v>
      </c>
      <c r="FJ3" s="28" t="s">
        <v>187</v>
      </c>
      <c r="FK3" s="28" t="s">
        <v>188</v>
      </c>
      <c r="FL3" s="30" t="s">
        <v>164</v>
      </c>
      <c r="FM3" s="27">
        <v>140</v>
      </c>
      <c r="FN3" s="28">
        <v>150</v>
      </c>
      <c r="FO3" s="28">
        <v>160</v>
      </c>
      <c r="FP3" s="28" t="s">
        <v>186</v>
      </c>
      <c r="FQ3" s="28" t="s">
        <v>187</v>
      </c>
      <c r="FR3" s="28" t="s">
        <v>188</v>
      </c>
      <c r="FS3" s="29" t="s">
        <v>164</v>
      </c>
      <c r="FT3" s="27" t="s">
        <v>197</v>
      </c>
      <c r="FU3" s="28" t="s">
        <v>198</v>
      </c>
      <c r="FV3" s="29" t="s">
        <v>199</v>
      </c>
      <c r="FW3" s="27">
        <v>130</v>
      </c>
      <c r="FX3" s="28">
        <v>150</v>
      </c>
      <c r="FY3" s="28" t="s">
        <v>197</v>
      </c>
      <c r="FZ3" s="28" t="s">
        <v>198</v>
      </c>
      <c r="GA3" s="29" t="s">
        <v>199</v>
      </c>
      <c r="GB3" s="27">
        <v>140</v>
      </c>
      <c r="GC3" s="28">
        <v>150</v>
      </c>
      <c r="GD3" s="28">
        <v>160</v>
      </c>
      <c r="GE3" s="28" t="s">
        <v>193</v>
      </c>
      <c r="GF3" s="28" t="s">
        <v>194</v>
      </c>
      <c r="GG3" s="28" t="s">
        <v>195</v>
      </c>
      <c r="GH3" s="29" t="s">
        <v>196</v>
      </c>
      <c r="GI3" s="27" t="s">
        <v>193</v>
      </c>
      <c r="GJ3" s="28" t="s">
        <v>194</v>
      </c>
      <c r="GK3" s="28" t="s">
        <v>195</v>
      </c>
      <c r="GL3" s="29" t="s">
        <v>196</v>
      </c>
      <c r="GM3" s="27" t="s">
        <v>193</v>
      </c>
      <c r="GN3" s="28" t="s">
        <v>194</v>
      </c>
      <c r="GO3" s="28" t="s">
        <v>195</v>
      </c>
      <c r="GP3" s="29" t="s">
        <v>196</v>
      </c>
      <c r="GQ3" s="27">
        <v>140</v>
      </c>
      <c r="GR3" s="28">
        <v>150</v>
      </c>
      <c r="GS3" s="28">
        <v>160</v>
      </c>
      <c r="GT3" s="28" t="s">
        <v>193</v>
      </c>
      <c r="GU3" s="28" t="s">
        <v>194</v>
      </c>
      <c r="GV3" s="28" t="s">
        <v>195</v>
      </c>
      <c r="GW3" s="30" t="s">
        <v>196</v>
      </c>
      <c r="GX3" s="27">
        <v>140</v>
      </c>
      <c r="GY3" s="28">
        <v>150</v>
      </c>
      <c r="GZ3" s="28">
        <v>160</v>
      </c>
      <c r="HA3" s="28" t="s">
        <v>193</v>
      </c>
      <c r="HB3" s="28" t="s">
        <v>194</v>
      </c>
      <c r="HC3" s="28" t="s">
        <v>195</v>
      </c>
      <c r="HD3" s="29" t="s">
        <v>196</v>
      </c>
      <c r="HE3" s="27">
        <v>140</v>
      </c>
      <c r="HF3" s="28">
        <v>150</v>
      </c>
      <c r="HG3" s="28">
        <v>160</v>
      </c>
      <c r="HH3" s="28" t="s">
        <v>193</v>
      </c>
      <c r="HI3" s="28" t="s">
        <v>194</v>
      </c>
      <c r="HJ3" s="28" t="s">
        <v>195</v>
      </c>
      <c r="HK3" s="29" t="s">
        <v>196</v>
      </c>
      <c r="HL3" s="27">
        <v>140</v>
      </c>
      <c r="HM3" s="28">
        <v>150</v>
      </c>
      <c r="HN3" s="28">
        <v>160</v>
      </c>
      <c r="HO3" s="28" t="s">
        <v>193</v>
      </c>
      <c r="HP3" s="28" t="s">
        <v>194</v>
      </c>
      <c r="HQ3" s="28" t="s">
        <v>195</v>
      </c>
      <c r="HR3" s="29" t="s">
        <v>196</v>
      </c>
      <c r="HS3" s="27">
        <v>140</v>
      </c>
      <c r="HT3" s="28">
        <v>150</v>
      </c>
      <c r="HU3" s="28">
        <v>160</v>
      </c>
      <c r="HV3" s="28" t="s">
        <v>193</v>
      </c>
      <c r="HW3" s="28" t="s">
        <v>194</v>
      </c>
      <c r="HX3" s="28" t="s">
        <v>195</v>
      </c>
      <c r="HY3" s="29" t="s">
        <v>196</v>
      </c>
      <c r="HZ3" s="27">
        <v>140</v>
      </c>
      <c r="IA3" s="28">
        <v>150</v>
      </c>
      <c r="IB3" s="28">
        <v>160</v>
      </c>
      <c r="IC3" s="28" t="s">
        <v>193</v>
      </c>
      <c r="ID3" s="28" t="s">
        <v>194</v>
      </c>
      <c r="IE3" s="28" t="s">
        <v>195</v>
      </c>
      <c r="IF3" s="30" t="s">
        <v>196</v>
      </c>
      <c r="IG3" s="27">
        <v>140</v>
      </c>
      <c r="IH3" s="28">
        <v>150</v>
      </c>
      <c r="II3" s="28">
        <v>160</v>
      </c>
      <c r="IJ3" s="28" t="s">
        <v>193</v>
      </c>
      <c r="IK3" s="28" t="s">
        <v>194</v>
      </c>
      <c r="IL3" s="28" t="s">
        <v>195</v>
      </c>
      <c r="IM3" s="29" t="s">
        <v>196</v>
      </c>
      <c r="IN3" s="27">
        <v>140</v>
      </c>
      <c r="IO3" s="28">
        <v>150</v>
      </c>
      <c r="IP3" s="28">
        <v>160</v>
      </c>
      <c r="IQ3" s="28" t="s">
        <v>193</v>
      </c>
      <c r="IR3" s="28" t="s">
        <v>194</v>
      </c>
      <c r="IS3" s="28" t="s">
        <v>195</v>
      </c>
      <c r="IT3" s="29" t="s">
        <v>196</v>
      </c>
      <c r="IU3" s="27">
        <v>140</v>
      </c>
      <c r="IV3" s="28">
        <v>150</v>
      </c>
      <c r="IW3" s="28">
        <v>160</v>
      </c>
      <c r="IX3" s="28" t="s">
        <v>193</v>
      </c>
      <c r="IY3" s="28" t="s">
        <v>194</v>
      </c>
      <c r="IZ3" s="28" t="s">
        <v>195</v>
      </c>
      <c r="JA3" s="29" t="s">
        <v>196</v>
      </c>
      <c r="JB3" s="27">
        <v>140</v>
      </c>
      <c r="JC3" s="28">
        <v>150</v>
      </c>
      <c r="JD3" s="28">
        <v>160</v>
      </c>
      <c r="JE3" s="28" t="s">
        <v>193</v>
      </c>
      <c r="JF3" s="28" t="s">
        <v>194</v>
      </c>
      <c r="JG3" s="28" t="s">
        <v>195</v>
      </c>
      <c r="JH3" s="29" t="s">
        <v>196</v>
      </c>
      <c r="JI3" s="27">
        <v>140</v>
      </c>
      <c r="JJ3" s="28">
        <v>150</v>
      </c>
      <c r="JK3" s="28">
        <v>160</v>
      </c>
      <c r="JL3" s="28" t="s">
        <v>193</v>
      </c>
      <c r="JM3" s="28" t="s">
        <v>194</v>
      </c>
      <c r="JN3" s="28" t="s">
        <v>195</v>
      </c>
      <c r="JO3" s="30" t="s">
        <v>196</v>
      </c>
      <c r="JP3" s="27">
        <v>140</v>
      </c>
      <c r="JQ3" s="28">
        <v>150</v>
      </c>
      <c r="JR3" s="28">
        <v>160</v>
      </c>
      <c r="JS3" s="28" t="s">
        <v>193</v>
      </c>
      <c r="JT3" s="28" t="s">
        <v>194</v>
      </c>
      <c r="JU3" s="28" t="s">
        <v>195</v>
      </c>
      <c r="JV3" s="29" t="s">
        <v>196</v>
      </c>
      <c r="JW3" s="27" t="s">
        <v>168</v>
      </c>
      <c r="JX3" s="32" t="s">
        <v>191</v>
      </c>
      <c r="JY3" s="27" t="s">
        <v>101</v>
      </c>
      <c r="JZ3" s="29" t="s">
        <v>102</v>
      </c>
      <c r="KA3" s="34"/>
    </row>
    <row r="4" spans="1:288" s="21" customFormat="1" ht="261" thickBot="1" x14ac:dyDescent="0.45">
      <c r="A4" s="23" t="s">
        <v>109</v>
      </c>
      <c r="B4" s="23" t="s">
        <v>110</v>
      </c>
      <c r="C4" s="25" t="s">
        <v>0</v>
      </c>
      <c r="D4" s="36" t="s">
        <v>118</v>
      </c>
      <c r="E4" s="31"/>
      <c r="F4" s="31"/>
      <c r="G4" s="31"/>
      <c r="H4" s="31"/>
      <c r="I4" s="31"/>
      <c r="J4" s="37"/>
      <c r="K4" s="36" t="s">
        <v>125</v>
      </c>
      <c r="L4" s="31"/>
      <c r="M4" s="31"/>
      <c r="N4" s="31"/>
      <c r="O4" s="31"/>
      <c r="P4" s="31"/>
      <c r="Q4" s="37"/>
      <c r="R4" s="36" t="s">
        <v>126</v>
      </c>
      <c r="S4" s="31"/>
      <c r="T4" s="37"/>
      <c r="U4" s="33" t="s">
        <v>127</v>
      </c>
      <c r="V4" s="36" t="s">
        <v>128</v>
      </c>
      <c r="W4" s="31"/>
      <c r="X4" s="31"/>
      <c r="Y4" s="31"/>
      <c r="Z4" s="31"/>
      <c r="AA4" s="31"/>
      <c r="AB4" s="37"/>
      <c r="AC4" s="36" t="s">
        <v>129</v>
      </c>
      <c r="AD4" s="31"/>
      <c r="AE4" s="31"/>
      <c r="AF4" s="31"/>
      <c r="AG4" s="31"/>
      <c r="AH4" s="31"/>
      <c r="AI4" s="37"/>
      <c r="AJ4" s="36" t="s">
        <v>130</v>
      </c>
      <c r="AK4" s="31"/>
      <c r="AL4" s="37"/>
      <c r="AM4" s="33" t="s">
        <v>131</v>
      </c>
      <c r="AN4" s="36" t="s">
        <v>132</v>
      </c>
      <c r="AO4" s="31"/>
      <c r="AP4" s="31"/>
      <c r="AQ4" s="31"/>
      <c r="AR4" s="31"/>
      <c r="AS4" s="31"/>
      <c r="AT4" s="37"/>
      <c r="AU4" s="36" t="s">
        <v>133</v>
      </c>
      <c r="AV4" s="31"/>
      <c r="AW4" s="31"/>
      <c r="AX4" s="31"/>
      <c r="AY4" s="31"/>
      <c r="AZ4" s="31"/>
      <c r="BA4" s="37"/>
      <c r="BB4" s="36" t="s">
        <v>134</v>
      </c>
      <c r="BC4" s="31"/>
      <c r="BD4" s="37"/>
      <c r="BE4" s="33" t="s">
        <v>135</v>
      </c>
      <c r="BF4" s="36" t="s">
        <v>136</v>
      </c>
      <c r="BG4" s="31"/>
      <c r="BH4" s="31"/>
      <c r="BI4" s="31"/>
      <c r="BJ4" s="31"/>
      <c r="BK4" s="31"/>
      <c r="BL4" s="37"/>
      <c r="BM4" s="36" t="s">
        <v>137</v>
      </c>
      <c r="BN4" s="31"/>
      <c r="BO4" s="31"/>
      <c r="BP4" s="31"/>
      <c r="BQ4" s="31"/>
      <c r="BR4" s="31"/>
      <c r="BS4" s="37"/>
      <c r="BT4" s="36" t="s">
        <v>138</v>
      </c>
      <c r="BU4" s="31"/>
      <c r="BV4" s="37"/>
      <c r="BW4" s="33" t="s">
        <v>120</v>
      </c>
      <c r="BX4" s="36" t="s">
        <v>177</v>
      </c>
      <c r="BY4" s="31"/>
      <c r="BZ4" s="31"/>
      <c r="CA4" s="37"/>
      <c r="CB4" s="36" t="s">
        <v>178</v>
      </c>
      <c r="CC4" s="31"/>
      <c r="CD4" s="31"/>
      <c r="CE4" s="37"/>
      <c r="CF4" s="36" t="s">
        <v>179</v>
      </c>
      <c r="CG4" s="31"/>
      <c r="CH4" s="31"/>
      <c r="CI4" s="37"/>
      <c r="CJ4" s="36" t="s">
        <v>180</v>
      </c>
      <c r="CK4" s="31"/>
      <c r="CL4" s="31"/>
      <c r="CM4" s="37"/>
      <c r="CN4" s="36" t="s">
        <v>190</v>
      </c>
      <c r="CO4" s="31"/>
      <c r="CP4" s="31"/>
      <c r="CQ4" s="31"/>
      <c r="CR4" s="31"/>
      <c r="CS4" s="31"/>
      <c r="CT4" s="31"/>
      <c r="CU4" s="31"/>
      <c r="CV4" s="31"/>
      <c r="CW4" s="37"/>
      <c r="CX4" s="36" t="s">
        <v>140</v>
      </c>
      <c r="CY4" s="31"/>
      <c r="CZ4" s="31"/>
      <c r="DA4" s="31"/>
      <c r="DB4" s="31"/>
      <c r="DC4" s="31"/>
      <c r="DD4" s="31"/>
      <c r="DE4" s="31"/>
      <c r="DF4" s="31"/>
      <c r="DG4" s="37"/>
      <c r="DH4" s="36" t="s">
        <v>141</v>
      </c>
      <c r="DI4" s="31"/>
      <c r="DJ4" s="31"/>
      <c r="DK4" s="31"/>
      <c r="DL4" s="31"/>
      <c r="DM4" s="31"/>
      <c r="DN4" s="37"/>
      <c r="DO4" s="36" t="s">
        <v>142</v>
      </c>
      <c r="DP4" s="31"/>
      <c r="DQ4" s="31"/>
      <c r="DR4" s="31"/>
      <c r="DS4" s="31"/>
      <c r="DT4" s="31"/>
      <c r="DU4" s="37"/>
      <c r="DV4" s="36" t="s">
        <v>143</v>
      </c>
      <c r="DW4" s="31"/>
      <c r="DX4" s="31"/>
      <c r="DY4" s="31"/>
      <c r="DZ4" s="31"/>
      <c r="EA4" s="31"/>
      <c r="EB4" s="37"/>
      <c r="EC4" s="36" t="s">
        <v>144</v>
      </c>
      <c r="ED4" s="31"/>
      <c r="EE4" s="31"/>
      <c r="EF4" s="31"/>
      <c r="EG4" s="31"/>
      <c r="EH4" s="31"/>
      <c r="EI4" s="37"/>
      <c r="EJ4" s="36" t="s">
        <v>145</v>
      </c>
      <c r="EK4" s="31"/>
      <c r="EL4" s="31"/>
      <c r="EM4" s="31"/>
      <c r="EN4" s="31"/>
      <c r="EO4" s="31"/>
      <c r="EP4" s="38"/>
      <c r="EQ4" s="36" t="s">
        <v>146</v>
      </c>
      <c r="ER4" s="31"/>
      <c r="ES4" s="31"/>
      <c r="ET4" s="31"/>
      <c r="EU4" s="31"/>
      <c r="EV4" s="31"/>
      <c r="EW4" s="38"/>
      <c r="EX4" s="39" t="s">
        <v>181</v>
      </c>
      <c r="EY4" s="40"/>
      <c r="EZ4" s="40"/>
      <c r="FA4" s="38"/>
      <c r="FB4" s="39" t="s">
        <v>182</v>
      </c>
      <c r="FC4" s="40"/>
      <c r="FD4" s="40"/>
      <c r="FE4" s="38"/>
      <c r="FF4" s="36" t="s">
        <v>147</v>
      </c>
      <c r="FG4" s="31"/>
      <c r="FH4" s="31"/>
      <c r="FI4" s="31"/>
      <c r="FJ4" s="31"/>
      <c r="FK4" s="31"/>
      <c r="FL4" s="37"/>
      <c r="FM4" s="36" t="s">
        <v>148</v>
      </c>
      <c r="FN4" s="31"/>
      <c r="FO4" s="31"/>
      <c r="FP4" s="31"/>
      <c r="FQ4" s="31"/>
      <c r="FR4" s="31"/>
      <c r="FS4" s="37"/>
      <c r="FT4" s="36" t="s">
        <v>149</v>
      </c>
      <c r="FU4" s="31"/>
      <c r="FV4" s="37"/>
      <c r="FW4" s="36" t="s">
        <v>150</v>
      </c>
      <c r="FX4" s="31"/>
      <c r="FY4" s="31"/>
      <c r="FZ4" s="40"/>
      <c r="GA4" s="37"/>
      <c r="GB4" s="36" t="s">
        <v>151</v>
      </c>
      <c r="GC4" s="31"/>
      <c r="GD4" s="31"/>
      <c r="GE4" s="31"/>
      <c r="GF4" s="31"/>
      <c r="GG4" s="40"/>
      <c r="GH4" s="37"/>
      <c r="GI4" s="36" t="s">
        <v>183</v>
      </c>
      <c r="GJ4" s="31"/>
      <c r="GK4" s="31"/>
      <c r="GL4" s="37"/>
      <c r="GM4" s="36" t="s">
        <v>184</v>
      </c>
      <c r="GN4" s="31"/>
      <c r="GO4" s="31"/>
      <c r="GP4" s="37"/>
      <c r="GQ4" s="36" t="s">
        <v>152</v>
      </c>
      <c r="GR4" s="31"/>
      <c r="GS4" s="31"/>
      <c r="GT4" s="31"/>
      <c r="GU4" s="31"/>
      <c r="GV4" s="40"/>
      <c r="GW4" s="37"/>
      <c r="GX4" s="36" t="s">
        <v>153</v>
      </c>
      <c r="GY4" s="31"/>
      <c r="GZ4" s="31"/>
      <c r="HA4" s="31"/>
      <c r="HB4" s="31"/>
      <c r="HC4" s="40"/>
      <c r="HD4" s="37"/>
      <c r="HE4" s="36" t="s">
        <v>154</v>
      </c>
      <c r="HF4" s="31"/>
      <c r="HG4" s="31"/>
      <c r="HH4" s="31"/>
      <c r="HI4" s="31"/>
      <c r="HJ4" s="40"/>
      <c r="HK4" s="37"/>
      <c r="HL4" s="36" t="s">
        <v>155</v>
      </c>
      <c r="HM4" s="31"/>
      <c r="HN4" s="31"/>
      <c r="HO4" s="31"/>
      <c r="HP4" s="31"/>
      <c r="HQ4" s="40"/>
      <c r="HR4" s="37"/>
      <c r="HS4" s="36" t="s">
        <v>156</v>
      </c>
      <c r="HT4" s="31"/>
      <c r="HU4" s="31"/>
      <c r="HV4" s="31"/>
      <c r="HW4" s="31"/>
      <c r="HX4" s="40"/>
      <c r="HY4" s="37"/>
      <c r="HZ4" s="36" t="s">
        <v>157</v>
      </c>
      <c r="IA4" s="31"/>
      <c r="IB4" s="31"/>
      <c r="IC4" s="31"/>
      <c r="ID4" s="31"/>
      <c r="IE4" s="40"/>
      <c r="IF4" s="37"/>
      <c r="IG4" s="36" t="s">
        <v>158</v>
      </c>
      <c r="IH4" s="31"/>
      <c r="II4" s="31"/>
      <c r="IJ4" s="31"/>
      <c r="IK4" s="31"/>
      <c r="IL4" s="40"/>
      <c r="IM4" s="37"/>
      <c r="IN4" s="36" t="s">
        <v>159</v>
      </c>
      <c r="IO4" s="31"/>
      <c r="IP4" s="31"/>
      <c r="IQ4" s="31"/>
      <c r="IR4" s="31"/>
      <c r="IS4" s="40"/>
      <c r="IT4" s="37"/>
      <c r="IU4" s="36" t="s">
        <v>160</v>
      </c>
      <c r="IV4" s="31"/>
      <c r="IW4" s="31"/>
      <c r="IX4" s="31"/>
      <c r="IY4" s="31"/>
      <c r="IZ4" s="40"/>
      <c r="JA4" s="37"/>
      <c r="JB4" s="36" t="s">
        <v>161</v>
      </c>
      <c r="JC4" s="31"/>
      <c r="JD4" s="31"/>
      <c r="JE4" s="31"/>
      <c r="JF4" s="31"/>
      <c r="JG4" s="40"/>
      <c r="JH4" s="37"/>
      <c r="JI4" s="36" t="s">
        <v>162</v>
      </c>
      <c r="JJ4" s="31"/>
      <c r="JK4" s="31"/>
      <c r="JL4" s="31"/>
      <c r="JM4" s="31"/>
      <c r="JN4" s="41"/>
      <c r="JO4" s="37"/>
      <c r="JP4" s="36" t="s">
        <v>163</v>
      </c>
      <c r="JQ4" s="31"/>
      <c r="JR4" s="31"/>
      <c r="JS4" s="31"/>
      <c r="JT4" s="31"/>
      <c r="JU4" s="31"/>
      <c r="JV4" s="37"/>
      <c r="JW4" s="36" t="s">
        <v>112</v>
      </c>
      <c r="JX4" s="33" t="s">
        <v>25</v>
      </c>
      <c r="JY4" s="36" t="s">
        <v>27</v>
      </c>
      <c r="JZ4" s="37"/>
      <c r="KA4" s="35" t="s">
        <v>1</v>
      </c>
      <c r="KB4" s="20" t="s">
        <v>123</v>
      </c>
    </row>
    <row r="5" spans="1:288" ht="15.95" customHeight="1" thickTop="1" thickBot="1" x14ac:dyDescent="0.3">
      <c r="A5" s="24" t="str">
        <f>IF(ISBLANK('オーダーシート (U12_U15_サザンカ)'!$C$4), "", 'オーダーシート (U12_U15_サザンカ)'!$C$4)</f>
        <v/>
      </c>
      <c r="B5" s="24" t="str">
        <f>IF(ISBLANK('オーダーシート (U12_U15_サザンカ)'!$Z$6), "", 'オーダーシート (U12_U15_サザンカ)'!$Z$6)</f>
        <v/>
      </c>
      <c r="C5" s="26" t="str">
        <f>IF(ISBLANK('オーダーシート (U12_U15_サザンカ)'!$Z$8), "", 'オーダーシート (U12_U15_サザンカ)'!$Z$8)</f>
        <v/>
      </c>
      <c r="D5" s="57" t="str" cm="1">
        <f t="array" aca="1" ref="D5" ca="1">IF(D3=INDIRECT("'オーダーシート (U12_U15_サザンカ)'!$C$"&amp;12+COUNTA($D$4:D$4)), INDIRECT("'オーダーシート (U12_U15_サザンカ)'!$D$"&amp;12+COUNTA($D$4:D$4)), "")</f>
        <v/>
      </c>
      <c r="E5" s="58" t="str" cm="1">
        <f t="array" aca="1" ref="E5" ca="1">IF(E3=INDIRECT("'オーダーシート (U12_U15_サザンカ)'!$C$"&amp;12+COUNTA($D$4:E$4)), INDIRECT("'オーダーシート (U12_U15_サザンカ)'!$D$"&amp;12+COUNTA($D$4:E$4)), "")</f>
        <v/>
      </c>
      <c r="F5" s="58" t="str" cm="1">
        <f t="array" aca="1" ref="F5" ca="1">IF(F3=INDIRECT("'オーダーシート (U12_U15_サザンカ)'!$C$"&amp;12+COUNTA($D$4:F$4)), INDIRECT("'オーダーシート (U12_U15_サザンカ)'!$D$"&amp;12+COUNTA($D$4:F$4)), "")</f>
        <v/>
      </c>
      <c r="G5" s="58" t="str" cm="1">
        <f t="array" aca="1" ref="G5" ca="1">IF(G3=INDIRECT("'オーダーシート (U12_U15_サザンカ)'!$C$"&amp;12+COUNTA($D$4:G$4)), INDIRECT("'オーダーシート (U12_U15_サザンカ)'!$D$"&amp;12+COUNTA($D$4:G$4)), "")</f>
        <v/>
      </c>
      <c r="H5" s="58" t="str" cm="1">
        <f t="array" aca="1" ref="H5" ca="1">IF(H3=INDIRECT("'オーダーシート (U12_U15_サザンカ)'!$C$"&amp;12+COUNTA($D$4:H$4)), INDIRECT("'オーダーシート (U12_U15_サザンカ)'!$D$"&amp;12+COUNTA($D$4:H$4)), "")</f>
        <v/>
      </c>
      <c r="I5" s="58" t="str" cm="1">
        <f t="array" aca="1" ref="I5" ca="1">IF(I3=INDIRECT("'オーダーシート (U12_U15_サザンカ)'!$C$"&amp;12+COUNTA($D$4:I$4)), INDIRECT("'オーダーシート (U12_U15_サザンカ)'!$D$"&amp;12+COUNTA($D$4:I$4)), "")</f>
        <v/>
      </c>
      <c r="J5" s="59" t="str" cm="1">
        <f t="array" aca="1" ref="J5" ca="1">IF(J3=INDIRECT("'オーダーシート (U12_U15_サザンカ)'!$C$"&amp;12+COUNTA($D$4:J$4)), INDIRECT("'オーダーシート (U12_U15_サザンカ)'!$D$"&amp;12+COUNTA($D$4:J$4)), "")</f>
        <v/>
      </c>
      <c r="K5" s="57" t="str" cm="1">
        <f t="array" aca="1" ref="K5" ca="1">IF(K3=INDIRECT("'オーダーシート (U12_U15_サザンカ)'!$C$"&amp;12+COUNTA($D$4:K$4)), INDIRECT("'オーダーシート (U12_U15_サザンカ)'!$D$"&amp;12+COUNTA($D$4:K$4)), "")</f>
        <v/>
      </c>
      <c r="L5" s="58" t="str" cm="1">
        <f t="array" aca="1" ref="L5" ca="1">IF(L3=INDIRECT("'オーダーシート (U12_U15_サザンカ)'!$C$"&amp;12+COUNTA($D$4:L$4)), INDIRECT("'オーダーシート (U12_U15_サザンカ)'!$D$"&amp;12+COUNTA($D$4:L$4)), "")</f>
        <v/>
      </c>
      <c r="M5" s="58" t="str" cm="1">
        <f t="array" aca="1" ref="M5" ca="1">IF(M3=INDIRECT("'オーダーシート (U12_U15_サザンカ)'!$C$"&amp;12+COUNTA($D$4:M$4)), INDIRECT("'オーダーシート (U12_U15_サザンカ)'!$D$"&amp;12+COUNTA($D$4:M$4)), "")</f>
        <v/>
      </c>
      <c r="N5" s="58" t="str" cm="1">
        <f t="array" aca="1" ref="N5" ca="1">IF(N3=INDIRECT("'オーダーシート (U12_U15_サザンカ)'!$C$"&amp;12+COUNTA($D$4:N$4)), INDIRECT("'オーダーシート (U12_U15_サザンカ)'!$D$"&amp;12+COUNTA($D$4:N$4)), "")</f>
        <v/>
      </c>
      <c r="O5" s="58" t="str" cm="1">
        <f t="array" aca="1" ref="O5" ca="1">IF(O3=INDIRECT("'オーダーシート (U12_U15_サザンカ)'!$C$"&amp;12+COUNTA($D$4:O$4)), INDIRECT("'オーダーシート (U12_U15_サザンカ)'!$D$"&amp;12+COUNTA($D$4:O$4)), "")</f>
        <v/>
      </c>
      <c r="P5" s="58" t="str" cm="1">
        <f t="array" aca="1" ref="P5" ca="1">IF(P3=INDIRECT("'オーダーシート (U12_U15_サザンカ)'!$C$"&amp;12+COUNTA($D$4:P$4)), INDIRECT("'オーダーシート (U12_U15_サザンカ)'!$D$"&amp;12+COUNTA($D$4:P$4)), "")</f>
        <v/>
      </c>
      <c r="Q5" s="60" t="str" cm="1">
        <f t="array" aca="1" ref="Q5" ca="1">IF(Q3=INDIRECT("'オーダーシート (U12_U15_サザンカ)'!$C$"&amp;12+COUNTA($D$4:Q$4)), INDIRECT("'オーダーシート (U12_U15_サザンカ)'!$D$"&amp;12+COUNTA($D$4:Q$4)), "")</f>
        <v/>
      </c>
      <c r="R5" s="57" t="str" cm="1">
        <f t="array" aca="1" ref="R5" ca="1">IF(R3=INDIRECT("'オーダーシート (U12_U15_サザンカ)'!$C$"&amp;12+COUNTA($D$4:R$4)), INDIRECT("'オーダーシート (U12_U15_サザンカ)'!$D$"&amp;12+COUNTA($D$4:R$4)), "")</f>
        <v/>
      </c>
      <c r="S5" s="58" t="str" cm="1">
        <f t="array" aca="1" ref="S5" ca="1">IF(S3=INDIRECT("'オーダーシート (U12_U15_サザンカ)'!$C$"&amp;12+COUNTA($D$4:S$4)), INDIRECT("'オーダーシート (U12_U15_サザンカ)'!$D$"&amp;12+COUNTA($D$4:S$4)), "")</f>
        <v/>
      </c>
      <c r="T5" s="60" t="str" cm="1">
        <f t="array" aca="1" ref="T5" ca="1">IF(T3=INDIRECT("'オーダーシート (U12_U15_サザンカ)'!$C$"&amp;12+COUNTA($D$4:T$4)), INDIRECT("'オーダーシート (U12_U15_サザンカ)'!$D$"&amp;12+COUNTA($D$4:T$4)), "")</f>
        <v/>
      </c>
      <c r="U5" s="61" t="str" cm="1">
        <f t="array" aca="1" ref="U5" ca="1">IF(U3=INDIRECT("'オーダーシート (U12_U15_サザンカ)'!$C$"&amp;12+COUNTA($D$4:U$4)), INDIRECT("'オーダーシート (U12_U15_サザンカ)'!$D$"&amp;12+COUNTA($D$4:U$4)), "")</f>
        <v/>
      </c>
      <c r="V5" s="57" t="str" cm="1">
        <f t="array" aca="1" ref="V5" ca="1">IF(V3=INDIRECT("'オーダーシート (U12_U15_サザンカ)'!$C$"&amp;12+COUNTA($D$4:V$4)), INDIRECT("'オーダーシート (U12_U15_サザンカ)'!$D$"&amp;12+COUNTA($D$4:V$4)), "")</f>
        <v/>
      </c>
      <c r="W5" s="58" t="str" cm="1">
        <f t="array" aca="1" ref="W5" ca="1">IF(W3=INDIRECT("'オーダーシート (U12_U15_サザンカ)'!$C$"&amp;12+COUNTA($D$4:W$4)), INDIRECT("'オーダーシート (U12_U15_サザンカ)'!$D$"&amp;12+COUNTA($D$4:W$4)), "")</f>
        <v/>
      </c>
      <c r="X5" s="58" t="str" cm="1">
        <f t="array" aca="1" ref="X5" ca="1">IF(X3=INDIRECT("'オーダーシート (U12_U15_サザンカ)'!$C$"&amp;12+COUNTA($D$4:X$4)), INDIRECT("'オーダーシート (U12_U15_サザンカ)'!$D$"&amp;12+COUNTA($D$4:X$4)), "")</f>
        <v/>
      </c>
      <c r="Y5" s="58" t="str" cm="1">
        <f t="array" aca="1" ref="Y5" ca="1">IF(Y3=INDIRECT("'オーダーシート (U12_U15_サザンカ)'!$C$"&amp;12+COUNTA($D$4:Y$4)), INDIRECT("'オーダーシート (U12_U15_サザンカ)'!$D$"&amp;12+COUNTA($D$4:Y$4)), "")</f>
        <v/>
      </c>
      <c r="Z5" s="58" t="str" cm="1">
        <f t="array" aca="1" ref="Z5" ca="1">IF(Z3=INDIRECT("'オーダーシート (U12_U15_サザンカ)'!$C$"&amp;12+COUNTA($D$4:Z$4)), INDIRECT("'オーダーシート (U12_U15_サザンカ)'!$D$"&amp;12+COUNTA($D$4:Z$4)), "")</f>
        <v/>
      </c>
      <c r="AA5" s="58" t="str" cm="1">
        <f t="array" aca="1" ref="AA5" ca="1">IF(AA3=INDIRECT("'オーダーシート (U12_U15_サザンカ)'!$C$"&amp;12+COUNTA($D$4:AA$4)), INDIRECT("'オーダーシート (U12_U15_サザンカ)'!$D$"&amp;12+COUNTA($D$4:AA$4)), "")</f>
        <v/>
      </c>
      <c r="AB5" s="60" t="str" cm="1">
        <f t="array" aca="1" ref="AB5" ca="1">IF(AB3=INDIRECT("'オーダーシート (U12_U15_サザンカ)'!$C$"&amp;12+COUNTA($D$4:AB$4)), INDIRECT("'オーダーシート (U12_U15_サザンカ)'!$D$"&amp;12+COUNTA($D$4:AB$4)), "")</f>
        <v/>
      </c>
      <c r="AC5" s="57" t="str" cm="1">
        <f t="array" aca="1" ref="AC5" ca="1">IF(AC3=INDIRECT("'オーダーシート (U12_U15_サザンカ)'!$C$"&amp;12+COUNTA($D$4:AC$4)), INDIRECT("'オーダーシート (U12_U15_サザンカ)'!$D$"&amp;12+COUNTA($D$4:AC$4)), "")</f>
        <v/>
      </c>
      <c r="AD5" s="58" t="str" cm="1">
        <f t="array" aca="1" ref="AD5" ca="1">IF(AD3=INDIRECT("'オーダーシート (U12_U15_サザンカ)'!$C$"&amp;12+COUNTA($D$4:AD$4)), INDIRECT("'オーダーシート (U12_U15_サザンカ)'!$D$"&amp;12+COUNTA($D$4:AD$4)), "")</f>
        <v/>
      </c>
      <c r="AE5" s="58" t="str" cm="1">
        <f t="array" aca="1" ref="AE5" ca="1">IF(AE3=INDIRECT("'オーダーシート (U12_U15_サザンカ)'!$C$"&amp;12+COUNTA($D$4:AE$4)), INDIRECT("'オーダーシート (U12_U15_サザンカ)'!$D$"&amp;12+COUNTA($D$4:AE$4)), "")</f>
        <v/>
      </c>
      <c r="AF5" s="58" t="str" cm="1">
        <f t="array" aca="1" ref="AF5" ca="1">IF(AF3=INDIRECT("'オーダーシート (U12_U15_サザンカ)'!$C$"&amp;12+COUNTA($D$4:AF$4)), INDIRECT("'オーダーシート (U12_U15_サザンカ)'!$D$"&amp;12+COUNTA($D$4:AF$4)), "")</f>
        <v/>
      </c>
      <c r="AG5" s="58" t="str" cm="1">
        <f t="array" aca="1" ref="AG5" ca="1">IF(AG3=INDIRECT("'オーダーシート (U12_U15_サザンカ)'!$C$"&amp;12+COUNTA($D$4:AG$4)), INDIRECT("'オーダーシート (U12_U15_サザンカ)'!$D$"&amp;12+COUNTA($D$4:AG$4)), "")</f>
        <v/>
      </c>
      <c r="AH5" s="58" t="str" cm="1">
        <f t="array" aca="1" ref="AH5" ca="1">IF(AH3=INDIRECT("'オーダーシート (U12_U15_サザンカ)'!$C$"&amp;12+COUNTA($D$4:AH$4)), INDIRECT("'オーダーシート (U12_U15_サザンカ)'!$D$"&amp;12+COUNTA($D$4:AH$4)), "")</f>
        <v/>
      </c>
      <c r="AI5" s="59" t="str" cm="1">
        <f t="array" aca="1" ref="AI5" ca="1">IF(AI3=INDIRECT("'オーダーシート (U12_U15_サザンカ)'!$C$"&amp;12+COUNTA($D$4:AI$4)), INDIRECT("'オーダーシート (U12_U15_サザンカ)'!$D$"&amp;12+COUNTA($D$4:AI$4)), "")</f>
        <v/>
      </c>
      <c r="AJ5" s="57" t="str" cm="1">
        <f t="array" aca="1" ref="AJ5" ca="1">IF(AJ3=INDIRECT("'オーダーシート (U12_U15_サザンカ)'!$C$"&amp;12+COUNTA($D$4:AJ$4)), INDIRECT("'オーダーシート (U12_U15_サザンカ)'!$D$"&amp;12+COUNTA($D$4:AJ$4)), "")</f>
        <v/>
      </c>
      <c r="AK5" s="58" t="str" cm="1">
        <f t="array" aca="1" ref="AK5" ca="1">IF(AK3=INDIRECT("'オーダーシート (U12_U15_サザンカ)'!$C$"&amp;12+COUNTA($D$4:AK$4)), INDIRECT("'オーダーシート (U12_U15_サザンカ)'!$D$"&amp;12+COUNTA($D$4:AK$4)), "")</f>
        <v/>
      </c>
      <c r="AL5" s="60" t="str" cm="1">
        <f t="array" aca="1" ref="AL5" ca="1">IF(AL3=INDIRECT("'オーダーシート (U12_U15_サザンカ)'!$C$"&amp;12+COUNTA($D$4:AL$4)), INDIRECT("'オーダーシート (U12_U15_サザンカ)'!$D$"&amp;12+COUNTA($D$4:AL$4)), "")</f>
        <v/>
      </c>
      <c r="AM5" s="61" t="str" cm="1">
        <f t="array" aca="1" ref="AM5" ca="1">IF(AM3=INDIRECT("'オーダーシート (U12_U15_サザンカ)'!$C$"&amp;12+COUNTA($D$4:AM$4)), INDIRECT("'オーダーシート (U12_U15_サザンカ)'!$D$"&amp;12+COUNTA($D$4:AM$4)), "")</f>
        <v/>
      </c>
      <c r="AN5" s="57" t="str" cm="1">
        <f t="array" aca="1" ref="AN5" ca="1">IF(AN3=INDIRECT("'オーダーシート (U12_U15_サザンカ)'!$C$"&amp;12+COUNTA($D$4:AN$4)), INDIRECT("'オーダーシート (U12_U15_サザンカ)'!$D$"&amp;12+COUNTA($D$4:AN$4)), "")</f>
        <v/>
      </c>
      <c r="AO5" s="58" t="str" cm="1">
        <f t="array" aca="1" ref="AO5" ca="1">IF(AO3=INDIRECT("'オーダーシート (U12_U15_サザンカ)'!$C$"&amp;12+COUNTA($D$4:AO$4)), INDIRECT("'オーダーシート (U12_U15_サザンカ)'!$D$"&amp;12+COUNTA($D$4:AO$4)), "")</f>
        <v/>
      </c>
      <c r="AP5" s="58" t="str" cm="1">
        <f t="array" aca="1" ref="AP5" ca="1">IF(AP3=INDIRECT("'オーダーシート (U12_U15_サザンカ)'!$C$"&amp;12+COUNTA($D$4:AP$4)), INDIRECT("'オーダーシート (U12_U15_サザンカ)'!$D$"&amp;12+COUNTA($D$4:AP$4)), "")</f>
        <v/>
      </c>
      <c r="AQ5" s="58" t="str" cm="1">
        <f t="array" aca="1" ref="AQ5" ca="1">IF(AQ3=INDIRECT("'オーダーシート (U12_U15_サザンカ)'!$C$"&amp;12+COUNTA($D$4:AQ$4)), INDIRECT("'オーダーシート (U12_U15_サザンカ)'!$D$"&amp;12+COUNTA($D$4:AQ$4)), "")</f>
        <v/>
      </c>
      <c r="AR5" s="58" t="str" cm="1">
        <f t="array" aca="1" ref="AR5" ca="1">IF(AR3=INDIRECT("'オーダーシート (U12_U15_サザンカ)'!$C$"&amp;12+COUNTA($D$4:AR$4)), INDIRECT("'オーダーシート (U12_U15_サザンカ)'!$D$"&amp;12+COUNTA($D$4:AR$4)), "")</f>
        <v/>
      </c>
      <c r="AS5" s="58" t="str" cm="1">
        <f t="array" aca="1" ref="AS5" ca="1">IF(AS3=INDIRECT("'オーダーシート (U12_U15_サザンカ)'!$C$"&amp;12+COUNTA($D$4:AS$4)), INDIRECT("'オーダーシート (U12_U15_サザンカ)'!$D$"&amp;12+COUNTA($D$4:AS$4)), "")</f>
        <v/>
      </c>
      <c r="AT5" s="60" t="str" cm="1">
        <f t="array" aca="1" ref="AT5" ca="1">IF(AT3=INDIRECT("'オーダーシート (U12_U15_サザンカ)'!$C$"&amp;12+COUNTA($D$4:AT$4)), INDIRECT("'オーダーシート (U12_U15_サザンカ)'!$D$"&amp;12+COUNTA($D$4:AT$4)), "")</f>
        <v/>
      </c>
      <c r="AU5" s="57" t="str" cm="1">
        <f t="array" aca="1" ref="AU5" ca="1">IF(AU3=INDIRECT("'オーダーシート (U12_U15_サザンカ)'!$C$"&amp;12+COUNTA($D$4:AU$4)), INDIRECT("'オーダーシート (U12_U15_サザンカ)'!$D$"&amp;12+COUNTA($D$4:AU$4)), "")</f>
        <v/>
      </c>
      <c r="AV5" s="58" t="str" cm="1">
        <f t="array" aca="1" ref="AV5" ca="1">IF(AV3=INDIRECT("'オーダーシート (U12_U15_サザンカ)'!$C$"&amp;12+COUNTA($D$4:AV$4)), INDIRECT("'オーダーシート (U12_U15_サザンカ)'!$D$"&amp;12+COUNTA($D$4:AV$4)), "")</f>
        <v/>
      </c>
      <c r="AW5" s="58" t="str" cm="1">
        <f t="array" aca="1" ref="AW5" ca="1">IF(AW3=INDIRECT("'オーダーシート (U12_U15_サザンカ)'!$C$"&amp;12+COUNTA($D$4:AW$4)), INDIRECT("'オーダーシート (U12_U15_サザンカ)'!$D$"&amp;12+COUNTA($D$4:AW$4)), "")</f>
        <v/>
      </c>
      <c r="AX5" s="58" t="str" cm="1">
        <f t="array" aca="1" ref="AX5" ca="1">IF(AX3=INDIRECT("'オーダーシート (U12_U15_サザンカ)'!$C$"&amp;12+COUNTA($D$4:AX$4)), INDIRECT("'オーダーシート (U12_U15_サザンカ)'!$D$"&amp;12+COUNTA($D$4:AX$4)), "")</f>
        <v/>
      </c>
      <c r="AY5" s="58" t="str" cm="1">
        <f t="array" aca="1" ref="AY5" ca="1">IF(AY3=INDIRECT("'オーダーシート (U12_U15_サザンカ)'!$C$"&amp;12+COUNTA($D$4:AY$4)), INDIRECT("'オーダーシート (U12_U15_サザンカ)'!$D$"&amp;12+COUNTA($D$4:AY$4)), "")</f>
        <v/>
      </c>
      <c r="AZ5" s="58" t="str" cm="1">
        <f t="array" aca="1" ref="AZ5" ca="1">IF(AZ3=INDIRECT("'オーダーシート (U12_U15_サザンカ)'!$C$"&amp;12+COUNTA($D$4:AZ$4)), INDIRECT("'オーダーシート (U12_U15_サザンカ)'!$D$"&amp;12+COUNTA($D$4:AZ$4)), "")</f>
        <v/>
      </c>
      <c r="BA5" s="60" t="str" cm="1">
        <f t="array" aca="1" ref="BA5" ca="1">IF(BA3=INDIRECT("'オーダーシート (U12_U15_サザンカ)'!$C$"&amp;12+COUNTA($D$4:BA$4)), INDIRECT("'オーダーシート (U12_U15_サザンカ)'!$D$"&amp;12+COUNTA($D$4:BA$4)), "")</f>
        <v/>
      </c>
      <c r="BB5" s="57" t="str" cm="1">
        <f t="array" aca="1" ref="BB5" ca="1">IF(BB3=INDIRECT("'オーダーシート (U12_U15_サザンカ)'!$C$"&amp;12+COUNTA($D$4:BB$4)), INDIRECT("'オーダーシート (U12_U15_サザンカ)'!$D$"&amp;12+COUNTA($D$4:BB$4)), "")</f>
        <v/>
      </c>
      <c r="BC5" s="58" t="str" cm="1">
        <f t="array" aca="1" ref="BC5" ca="1">IF(BC3=INDIRECT("'オーダーシート (U12_U15_サザンカ)'!$C$"&amp;12+COUNTA($D$4:BC$4)), INDIRECT("'オーダーシート (U12_U15_サザンカ)'!$D$"&amp;12+COUNTA($D$4:BC$4)), "")</f>
        <v/>
      </c>
      <c r="BD5" s="60" t="str" cm="1">
        <f t="array" aca="1" ref="BD5" ca="1">IF(BD3=INDIRECT("'オーダーシート (U12_U15_サザンカ)'!$C$"&amp;12+COUNTA($D$4:BD$4)), INDIRECT("'オーダーシート (U12_U15_サザンカ)'!$D$"&amp;12+COUNTA($D$4:BD$4)), "")</f>
        <v/>
      </c>
      <c r="BE5" s="61" t="str" cm="1">
        <f t="array" aca="1" ref="BE5" ca="1">IF(BE3=INDIRECT("'オーダーシート (U12_U15_サザンカ)'!$C$"&amp;12+COUNTA($D$4:BE$4)), INDIRECT("'オーダーシート (U12_U15_サザンカ)'!$D$"&amp;12+COUNTA($D$4:BE$4)), "")</f>
        <v/>
      </c>
      <c r="BF5" s="57" t="str" cm="1">
        <f t="array" aca="1" ref="BF5" ca="1">IF(BF3=INDIRECT("'オーダーシート (U12_U15_サザンカ)'!$C$"&amp;12+COUNTA($D$4:BF$4)), INDIRECT("'オーダーシート (U12_U15_サザンカ)'!$D$"&amp;12+COUNTA($D$4:BF$4)), "")</f>
        <v/>
      </c>
      <c r="BG5" s="58" t="str" cm="1">
        <f t="array" aca="1" ref="BG5" ca="1">IF(BG3=INDIRECT("'オーダーシート (U12_U15_サザンカ)'!$C$"&amp;12+COUNTA($D$4:BG$4)), INDIRECT("'オーダーシート (U12_U15_サザンカ)'!$D$"&amp;12+COUNTA($D$4:BG$4)), "")</f>
        <v/>
      </c>
      <c r="BH5" s="58" t="str" cm="1">
        <f t="array" aca="1" ref="BH5" ca="1">IF(BH3=INDIRECT("'オーダーシート (U12_U15_サザンカ)'!$C$"&amp;12+COUNTA($D$4:BH$4)), INDIRECT("'オーダーシート (U12_U15_サザンカ)'!$D$"&amp;12+COUNTA($D$4:BH$4)), "")</f>
        <v/>
      </c>
      <c r="BI5" s="58" t="str" cm="1">
        <f t="array" aca="1" ref="BI5" ca="1">IF(BI3=INDIRECT("'オーダーシート (U12_U15_サザンカ)'!$C$"&amp;12+COUNTA($D$4:BI$4)), INDIRECT("'オーダーシート (U12_U15_サザンカ)'!$D$"&amp;12+COUNTA($D$4:BI$4)), "")</f>
        <v/>
      </c>
      <c r="BJ5" s="58" t="str" cm="1">
        <f t="array" aca="1" ref="BJ5" ca="1">IF(BJ3=INDIRECT("'オーダーシート (U12_U15_サザンカ)'!$C$"&amp;12+COUNTA($D$4:BJ$4)), INDIRECT("'オーダーシート (U12_U15_サザンカ)'!$D$"&amp;12+COUNTA($D$4:BJ$4)), "")</f>
        <v/>
      </c>
      <c r="BK5" s="58" t="str" cm="1">
        <f t="array" aca="1" ref="BK5" ca="1">IF(BK3=INDIRECT("'オーダーシート (U12_U15_サザンカ)'!$C$"&amp;12+COUNTA($D$4:BK$4)), INDIRECT("'オーダーシート (U12_U15_サザンカ)'!$D$"&amp;12+COUNTA($D$4:BK$4)), "")</f>
        <v/>
      </c>
      <c r="BL5" s="59" t="str" cm="1">
        <f t="array" aca="1" ref="BL5" ca="1">IF(BL3=INDIRECT("'オーダーシート (U12_U15_サザンカ)'!$C$"&amp;12+COUNTA($D$4:BL$4)), INDIRECT("'オーダーシート (U12_U15_サザンカ)'!$D$"&amp;12+COUNTA($D$4:BL$4)), "")</f>
        <v/>
      </c>
      <c r="BM5" s="57" t="str" cm="1">
        <f t="array" aca="1" ref="BM5" ca="1">IF(BM3=INDIRECT("'オーダーシート (U12_U15_サザンカ)'!$C$"&amp;12+COUNTA($D$4:BM$4)), INDIRECT("'オーダーシート (U12_U15_サザンカ)'!$D$"&amp;12+COUNTA($D$4:BM$4)), "")</f>
        <v/>
      </c>
      <c r="BN5" s="58" t="str" cm="1">
        <f t="array" aca="1" ref="BN5" ca="1">IF(BN3=INDIRECT("'オーダーシート (U12_U15_サザンカ)'!$C$"&amp;12+COUNTA($D$4:BN$4)), INDIRECT("'オーダーシート (U12_U15_サザンカ)'!$D$"&amp;12+COUNTA($D$4:BN$4)), "")</f>
        <v/>
      </c>
      <c r="BO5" s="58" t="str" cm="1">
        <f t="array" aca="1" ref="BO5" ca="1">IF(BO3=INDIRECT("'オーダーシート (U12_U15_サザンカ)'!$C$"&amp;12+COUNTA($D$4:BO$4)), INDIRECT("'オーダーシート (U12_U15_サザンカ)'!$D$"&amp;12+COUNTA($D$4:BO$4)), "")</f>
        <v/>
      </c>
      <c r="BP5" s="58" t="str" cm="1">
        <f t="array" aca="1" ref="BP5" ca="1">IF(BP3=INDIRECT("'オーダーシート (U12_U15_サザンカ)'!$C$"&amp;12+COUNTA($D$4:BP$4)), INDIRECT("'オーダーシート (U12_U15_サザンカ)'!$D$"&amp;12+COUNTA($D$4:BP$4)), "")</f>
        <v/>
      </c>
      <c r="BQ5" s="58" t="str" cm="1">
        <f t="array" aca="1" ref="BQ5" ca="1">IF(BQ3=INDIRECT("'オーダーシート (U12_U15_サザンカ)'!$C$"&amp;12+COUNTA($D$4:BQ$4)), INDIRECT("'オーダーシート (U12_U15_サザンカ)'!$D$"&amp;12+COUNTA($D$4:BQ$4)), "")</f>
        <v/>
      </c>
      <c r="BR5" s="58" t="str" cm="1">
        <f t="array" aca="1" ref="BR5" ca="1">IF(BR3=INDIRECT("'オーダーシート (U12_U15_サザンカ)'!$C$"&amp;12+COUNTA($D$4:BR$4)), INDIRECT("'オーダーシート (U12_U15_サザンカ)'!$D$"&amp;12+COUNTA($D$4:BR$4)), "")</f>
        <v/>
      </c>
      <c r="BS5" s="60" t="str" cm="1">
        <f t="array" aca="1" ref="BS5" ca="1">IF(BS3=INDIRECT("'オーダーシート (U12_U15_サザンカ)'!$C$"&amp;12+COUNTA($D$4:BS$4)), INDIRECT("'オーダーシート (U12_U15_サザンカ)'!$D$"&amp;12+COUNTA($D$4:BS$4)), "")</f>
        <v/>
      </c>
      <c r="BT5" s="57" t="str" cm="1">
        <f t="array" aca="1" ref="BT5" ca="1">IF(BT3=INDIRECT("'オーダーシート (U12_U15_サザンカ)'!$C$"&amp;12+COUNTA($D$4:BT$4)), INDIRECT("'オーダーシート (U12_U15_サザンカ)'!$D$"&amp;12+COUNTA($D$4:BT$4)), "")</f>
        <v/>
      </c>
      <c r="BU5" s="58" t="str" cm="1">
        <f t="array" aca="1" ref="BU5" ca="1">IF(BU3=INDIRECT("'オーダーシート (U12_U15_サザンカ)'!$C$"&amp;12+COUNTA($D$4:BU$4)), INDIRECT("'オーダーシート (U12_U15_サザンカ)'!$D$"&amp;12+COUNTA($D$4:BU$4)), "")</f>
        <v/>
      </c>
      <c r="BV5" s="60" t="str" cm="1">
        <f t="array" aca="1" ref="BV5" ca="1">IF(BV3=INDIRECT("'オーダーシート (U12_U15_サザンカ)'!$C$"&amp;12+COUNTA($D$4:BV$4)), INDIRECT("'オーダーシート (U12_U15_サザンカ)'!$D$"&amp;12+COUNTA($D$4:BV$4)), "")</f>
        <v/>
      </c>
      <c r="BW5" s="61" t="str" cm="1">
        <f t="array" aca="1" ref="BW5" ca="1">IF(BW3=INDIRECT("'オーダーシート (U12_U15_サザンカ)'!$C$"&amp;12+COUNTA($D$4:BW$4)), INDIRECT("'オーダーシート (U12_U15_サザンカ)'!$D$"&amp;12+COUNTA($D$4:BW$4)), "")</f>
        <v/>
      </c>
      <c r="BX5" s="62" t="s">
        <v>192</v>
      </c>
      <c r="BY5" s="63" t="s">
        <v>192</v>
      </c>
      <c r="BZ5" s="63" t="s">
        <v>192</v>
      </c>
      <c r="CA5" s="64" t="s">
        <v>192</v>
      </c>
      <c r="CB5" s="62" t="s">
        <v>192</v>
      </c>
      <c r="CC5" s="63" t="s">
        <v>192</v>
      </c>
      <c r="CD5" s="63" t="s">
        <v>192</v>
      </c>
      <c r="CE5" s="64" t="s">
        <v>192</v>
      </c>
      <c r="CF5" s="62" t="s">
        <v>192</v>
      </c>
      <c r="CG5" s="63" t="s">
        <v>192</v>
      </c>
      <c r="CH5" s="63" t="s">
        <v>192</v>
      </c>
      <c r="CI5" s="64" t="s">
        <v>192</v>
      </c>
      <c r="CJ5" s="62" t="s">
        <v>192</v>
      </c>
      <c r="CK5" s="63" t="s">
        <v>192</v>
      </c>
      <c r="CL5" s="63" t="s">
        <v>192</v>
      </c>
      <c r="CM5" s="65" t="s">
        <v>192</v>
      </c>
      <c r="CN5" s="57" t="str" cm="1">
        <f t="array" aca="1" ref="CN5" ca="1">IF(CN3=INDIRECT("'オーダーシート (U12_U15_サザンカ)'!$C$"&amp;12+COUNTA($D$4:CN$4)-COUNTA($BX$4:$CM$4)), INDIRECT("'オーダーシート (U12_U15_サザンカ)'!$D$"&amp;12+COUNTA($D$4:CN$4)-COUNTA($BX$4:$CM$4)), "")</f>
        <v/>
      </c>
      <c r="CO5" s="58" t="str" cm="1">
        <f t="array" aca="1" ref="CO5" ca="1">IF(CO3=INDIRECT("'オーダーシート (U12_U15_サザンカ)'!$C$"&amp;12+COUNTA($D$4:CO$4)-COUNTA($BX$4:$CM$4)), INDIRECT("'オーダーシート (U12_U15_サザンカ)'!$D$"&amp;12+COUNTA($D$4:CO$4)-COUNTA($BX$4:$CM$4)), "")</f>
        <v/>
      </c>
      <c r="CP5" s="58" t="str" cm="1">
        <f t="array" aca="1" ref="CP5" ca="1">IF(CP3=INDIRECT("'オーダーシート (U12_U15_サザンカ)'!$C$"&amp;12+COUNTA($D$4:CP$4)-COUNTA($BX$4:$CM$4)), INDIRECT("'オーダーシート (U12_U15_サザンカ)'!$D$"&amp;12+COUNTA($D$4:CP$4)-COUNTA($BX$4:$CM$4)), "")</f>
        <v/>
      </c>
      <c r="CQ5" s="58" t="str" cm="1">
        <f t="array" aca="1" ref="CQ5" ca="1">IF(CQ3=INDIRECT("'オーダーシート (U12_U15_サザンカ)'!$C$"&amp;12+COUNTA($D$4:CQ$4)-COUNTA($BX$4:$CM$4)), INDIRECT("'オーダーシート (U12_U15_サザンカ)'!$D$"&amp;12+COUNTA($D$4:CQ$4)-COUNTA($BX$4:$CM$4)), "")</f>
        <v/>
      </c>
      <c r="CR5" s="58" t="str" cm="1">
        <f t="array" aca="1" ref="CR5" ca="1">IF(CR3=INDIRECT("'オーダーシート (U12_U15_サザンカ)'!$C$"&amp;12+COUNTA($D$4:CR$4)-COUNTA($BX$4:$CM$4)), INDIRECT("'オーダーシート (U12_U15_サザンカ)'!$D$"&amp;12+COUNTA($D$4:CR$4)-COUNTA($BX$4:$CM$4)), "")</f>
        <v/>
      </c>
      <c r="CS5" s="58" t="str" cm="1">
        <f t="array" aca="1" ref="CS5" ca="1">IF(CS3=INDIRECT("'オーダーシート (U12_U15_サザンカ)'!$C$"&amp;12+COUNTA($D$4:CS$4)-COUNTA($BX$4:$CM$4)), INDIRECT("'オーダーシート (U12_U15_サザンカ)'!$D$"&amp;12+COUNTA($D$4:CS$4)-COUNTA($BX$4:$CM$4)), "")</f>
        <v/>
      </c>
      <c r="CT5" s="58" t="str" cm="1">
        <f t="array" aca="1" ref="CT5" ca="1">IF(CT3=INDIRECT("'オーダーシート (U12_U15_サザンカ)'!$C$"&amp;12+COUNTA($D$4:CT$4)-COUNTA($BX$4:$CM$4)), INDIRECT("'オーダーシート (U12_U15_サザンカ)'!$D$"&amp;12+COUNTA($D$4:CT$4)-COUNTA($BX$4:$CM$4)), "")</f>
        <v/>
      </c>
      <c r="CU5" s="58" t="str" cm="1">
        <f t="array" aca="1" ref="CU5" ca="1">IF(CU3=INDIRECT("'オーダーシート (U12_U15_サザンカ)'!$C$"&amp;12+COUNTA($D$4:CU$4)-COUNTA($BX$4:$CM$4)), INDIRECT("'オーダーシート (U12_U15_サザンカ)'!$D$"&amp;12+COUNTA($D$4:CU$4)-COUNTA($BX$4:$CM$4)), "")</f>
        <v/>
      </c>
      <c r="CV5" s="58" t="str" cm="1">
        <f t="array" aca="1" ref="CV5" ca="1">IF(CV3=INDIRECT("'オーダーシート (U12_U15_サザンカ)'!$C$"&amp;12+COUNTA($D$4:CV$4)-COUNTA($BX$4:$CM$4)), INDIRECT("'オーダーシート (U12_U15_サザンカ)'!$D$"&amp;12+COUNTA($D$4:CV$4)-COUNTA($BX$4:$CM$4)), "")</f>
        <v/>
      </c>
      <c r="CW5" s="60" t="str" cm="1">
        <f t="array" aca="1" ref="CW5" ca="1">IF(CW3=INDIRECT("'オーダーシート (U12_U15_サザンカ)'!$C$"&amp;12+COUNTA($D$4:CW$4)-COUNTA($BX$4:$CM$4)), INDIRECT("'オーダーシート (U12_U15_サザンカ)'!$D$"&amp;12+COUNTA($D$4:CW$4)-COUNTA($BX$4:$CM$4)), "")</f>
        <v/>
      </c>
      <c r="CX5" s="57" t="str" cm="1">
        <f t="array" aca="1" ref="CX5" ca="1">IF(CX3=INDIRECT("'オーダーシート (U12_U15_サザンカ)'!$C$"&amp;12+COUNTA($D$4:CX$4)-COUNTA($BX$4:$CM$4)), INDIRECT("'オーダーシート (U12_U15_サザンカ)'!$D$"&amp;12+COUNTA($D$4:CX$4)-COUNTA($BX$4:$CM$4)), "")</f>
        <v/>
      </c>
      <c r="CY5" s="58" t="str" cm="1">
        <f t="array" aca="1" ref="CY5" ca="1">IF(CY3=INDIRECT("'オーダーシート (U12_U15_サザンカ)'!$C$"&amp;12+COUNTA($D$4:CY$4)-COUNTA($BX$4:$CM$4)), INDIRECT("'オーダーシート (U12_U15_サザンカ)'!$D$"&amp;12+COUNTA($D$4:CY$4)-COUNTA($BX$4:$CM$4)), "")</f>
        <v/>
      </c>
      <c r="CZ5" s="58" t="str" cm="1">
        <f t="array" aca="1" ref="CZ5" ca="1">IF(CZ3=INDIRECT("'オーダーシート (U12_U15_サザンカ)'!$C$"&amp;12+COUNTA($D$4:CZ$4)-COUNTA($BX$4:$CM$4)), INDIRECT("'オーダーシート (U12_U15_サザンカ)'!$D$"&amp;12+COUNTA($D$4:CZ$4)-COUNTA($BX$4:$CM$4)), "")</f>
        <v/>
      </c>
      <c r="DA5" s="58" t="str" cm="1">
        <f t="array" aca="1" ref="DA5" ca="1">IF(DA3=INDIRECT("'オーダーシート (U12_U15_サザンカ)'!$C$"&amp;12+COUNTA($D$4:DA$4)-COUNTA($BX$4:$CM$4)), INDIRECT("'オーダーシート (U12_U15_サザンカ)'!$D$"&amp;12+COUNTA($D$4:DA$4)-COUNTA($BX$4:$CM$4)), "")</f>
        <v/>
      </c>
      <c r="DB5" s="58" t="str" cm="1">
        <f t="array" aca="1" ref="DB5" ca="1">IF(DB3=INDIRECT("'オーダーシート (U12_U15_サザンカ)'!$C$"&amp;12+COUNTA($D$4:DB$4)-COUNTA($BX$4:$CM$4)), INDIRECT("'オーダーシート (U12_U15_サザンカ)'!$D$"&amp;12+COUNTA($D$4:DB$4)-COUNTA($BX$4:$CM$4)), "")</f>
        <v/>
      </c>
      <c r="DC5" s="58" t="str" cm="1">
        <f t="array" aca="1" ref="DC5" ca="1">IF(DC3=INDIRECT("'オーダーシート (U12_U15_サザンカ)'!$C$"&amp;12+COUNTA($D$4:DC$4)-COUNTA($BX$4:$CM$4)), INDIRECT("'オーダーシート (U12_U15_サザンカ)'!$D$"&amp;12+COUNTA($D$4:DC$4)-COUNTA($BX$4:$CM$4)), "")</f>
        <v/>
      </c>
      <c r="DD5" s="58" t="str" cm="1">
        <f t="array" aca="1" ref="DD5" ca="1">IF(DD3=INDIRECT("'オーダーシート (U12_U15_サザンカ)'!$C$"&amp;12+COUNTA($D$4:DD$4)-COUNTA($BX$4:$CM$4)), INDIRECT("'オーダーシート (U12_U15_サザンカ)'!$D$"&amp;12+COUNTA($D$4:DD$4)-COUNTA($BX$4:$CM$4)), "")</f>
        <v/>
      </c>
      <c r="DE5" s="58" t="str" cm="1">
        <f t="array" aca="1" ref="DE5" ca="1">IF(DE3=INDIRECT("'オーダーシート (U12_U15_サザンカ)'!$C$"&amp;12+COUNTA($D$4:DE$4)-COUNTA($BX$4:$CM$4)), INDIRECT("'オーダーシート (U12_U15_サザンカ)'!$D$"&amp;12+COUNTA($D$4:DE$4)-COUNTA($BX$4:$CM$4)), "")</f>
        <v/>
      </c>
      <c r="DF5" s="58" t="str" cm="1">
        <f t="array" aca="1" ref="DF5" ca="1">IF(DF3=INDIRECT("'オーダーシート (U12_U15_サザンカ)'!$C$"&amp;12+COUNTA($D$4:DF$4)-COUNTA($BX$4:$CM$4)), INDIRECT("'オーダーシート (U12_U15_サザンカ)'!$D$"&amp;12+COUNTA($D$4:DF$4)-COUNTA($BX$4:$CM$4)), "")</f>
        <v/>
      </c>
      <c r="DG5" s="60" t="str" cm="1">
        <f t="array" aca="1" ref="DG5" ca="1">IF(DG3=INDIRECT("'オーダーシート (U12_U15_サザンカ)'!$C$"&amp;12+COUNTA($D$4:DG$4)-COUNTA($BX$4:$CM$4)), INDIRECT("'オーダーシート (U12_U15_サザンカ)'!$D$"&amp;12+COUNTA($D$4:DG$4)-COUNTA($BX$4:$CM$4)), "")</f>
        <v/>
      </c>
      <c r="DH5" s="57" t="str" cm="1">
        <f t="array" aca="1" ref="DH5" ca="1">IF(DH3=INDIRECT("'オーダーシート (U12_U15_サザンカ)'!$C$"&amp;12+COUNTA($D$4:DH$4)-COUNTA($BX$4:$CM$4)), INDIRECT("'オーダーシート (U12_U15_サザンカ)'!$D$"&amp;12+COUNTA($D$4:DH$4)-COUNTA($BX$4:$CM$4)), "")</f>
        <v/>
      </c>
      <c r="DI5" s="58" t="str" cm="1">
        <f t="array" aca="1" ref="DI5" ca="1">IF(DI3=INDIRECT("'オーダーシート (U12_U15_サザンカ)'!$C$"&amp;12+COUNTA($D$4:DI$4)-COUNTA($BX$4:$CM$4)), INDIRECT("'オーダーシート (U12_U15_サザンカ)'!$D$"&amp;12+COUNTA($D$4:DI$4)-COUNTA($BX$4:$CM$4)), "")</f>
        <v/>
      </c>
      <c r="DJ5" s="58" t="str" cm="1">
        <f t="array" aca="1" ref="DJ5" ca="1">IF(DJ3=INDIRECT("'オーダーシート (U12_U15_サザンカ)'!$C$"&amp;12+COUNTA($D$4:DJ$4)-COUNTA($BX$4:$CM$4)), INDIRECT("'オーダーシート (U12_U15_サザンカ)'!$D$"&amp;12+COUNTA($D$4:DJ$4)-COUNTA($BX$4:$CM$4)), "")</f>
        <v/>
      </c>
      <c r="DK5" s="58" t="str" cm="1">
        <f t="array" aca="1" ref="DK5" ca="1">IF(DK3=INDIRECT("'オーダーシート (U12_U15_サザンカ)'!$C$"&amp;12+COUNTA($D$4:DK$4)-COUNTA($BX$4:$CM$4)), INDIRECT("'オーダーシート (U12_U15_サザンカ)'!$D$"&amp;12+COUNTA($D$4:DK$4)-COUNTA($BX$4:$CM$4)), "")</f>
        <v/>
      </c>
      <c r="DL5" s="58" t="str" cm="1">
        <f t="array" aca="1" ref="DL5" ca="1">IF(DL3=INDIRECT("'オーダーシート (U12_U15_サザンカ)'!$C$"&amp;12+COUNTA($D$4:DL$4)-COUNTA($BX$4:$CM$4)), INDIRECT("'オーダーシート (U12_U15_サザンカ)'!$D$"&amp;12+COUNTA($D$4:DL$4)-COUNTA($BX$4:$CM$4)), "")</f>
        <v/>
      </c>
      <c r="DM5" s="58" t="str" cm="1">
        <f t="array" aca="1" ref="DM5" ca="1">IF(DM3=INDIRECT("'オーダーシート (U12_U15_サザンカ)'!$C$"&amp;12+COUNTA($D$4:DM$4)-COUNTA($BX$4:$CM$4)), INDIRECT("'オーダーシート (U12_U15_サザンカ)'!$D$"&amp;12+COUNTA($D$4:DM$4)-COUNTA($BX$4:$CM$4)), "")</f>
        <v/>
      </c>
      <c r="DN5" s="59" t="str" cm="1">
        <f t="array" aca="1" ref="DN5" ca="1">IF(DN3=INDIRECT("'オーダーシート (U12_U15_サザンカ)'!$C$"&amp;12+COUNTA($D$4:DN$4)-COUNTA($BX$4:$CM$4)), INDIRECT("'オーダーシート (U12_U15_サザンカ)'!$D$"&amp;12+COUNTA($D$4:DN$4)-COUNTA($BX$4:$CM$4)), "")</f>
        <v/>
      </c>
      <c r="DO5" s="57" t="str" cm="1">
        <f t="array" aca="1" ref="DO5" ca="1">IF(DO3=INDIRECT("'オーダーシート (U12_U15_サザンカ)'!$C$"&amp;12+COUNTA($D$4:DO$4)-COUNTA($BX$4:$CM$4)), INDIRECT("'オーダーシート (U12_U15_サザンカ)'!$D$"&amp;12+COUNTA($D$4:DO$4)-COUNTA($BX$4:$CM$4)), "")</f>
        <v/>
      </c>
      <c r="DP5" s="58" t="str" cm="1">
        <f t="array" aca="1" ref="DP5" ca="1">IF(DP3=INDIRECT("'オーダーシート (U12_U15_サザンカ)'!$C$"&amp;12+COUNTA($D$4:DP$4)-COUNTA($BX$4:$CM$4)), INDIRECT("'オーダーシート (U12_U15_サザンカ)'!$D$"&amp;12+COUNTA($D$4:DP$4)-COUNTA($BX$4:$CM$4)), "")</f>
        <v/>
      </c>
      <c r="DQ5" s="58" t="str" cm="1">
        <f t="array" aca="1" ref="DQ5" ca="1">IF(DQ3=INDIRECT("'オーダーシート (U12_U15_サザンカ)'!$C$"&amp;12+COUNTA($D$4:DQ$4)-COUNTA($BX$4:$CM$4)), INDIRECT("'オーダーシート (U12_U15_サザンカ)'!$D$"&amp;12+COUNTA($D$4:DQ$4)-COUNTA($BX$4:$CM$4)), "")</f>
        <v/>
      </c>
      <c r="DR5" s="58" t="str" cm="1">
        <f t="array" aca="1" ref="DR5" ca="1">IF(DR3=INDIRECT("'オーダーシート (U12_U15_サザンカ)'!$C$"&amp;12+COUNTA($D$4:DR$4)-COUNTA($BX$4:$CM$4)), INDIRECT("'オーダーシート (U12_U15_サザンカ)'!$D$"&amp;12+COUNTA($D$4:DR$4)-COUNTA($BX$4:$CM$4)), "")</f>
        <v/>
      </c>
      <c r="DS5" s="58" t="str" cm="1">
        <f t="array" aca="1" ref="DS5" ca="1">IF(DS3=INDIRECT("'オーダーシート (U12_U15_サザンカ)'!$C$"&amp;12+COUNTA($D$4:DS$4)-COUNTA($BX$4:$CM$4)), INDIRECT("'オーダーシート (U12_U15_サザンカ)'!$D$"&amp;12+COUNTA($D$4:DS$4)-COUNTA($BX$4:$CM$4)), "")</f>
        <v/>
      </c>
      <c r="DT5" s="58" t="str" cm="1">
        <f t="array" aca="1" ref="DT5" ca="1">IF(DT3=INDIRECT("'オーダーシート (U12_U15_サザンカ)'!$C$"&amp;12+COUNTA($D$4:DT$4)-COUNTA($BX$4:$CM$4)), INDIRECT("'オーダーシート (U12_U15_サザンカ)'!$D$"&amp;12+COUNTA($D$4:DT$4)-COUNTA($BX$4:$CM$4)), "")</f>
        <v/>
      </c>
      <c r="DU5" s="60" t="str" cm="1">
        <f t="array" aca="1" ref="DU5" ca="1">IF(DU3=INDIRECT("'オーダーシート (U12_U15_サザンカ)'!$C$"&amp;12+COUNTA($D$4:DU$4)-COUNTA($BX$4:$CM$4)), INDIRECT("'オーダーシート (U12_U15_サザンカ)'!$D$"&amp;12+COUNTA($D$4:DU$4)-COUNTA($BX$4:$CM$4)), "")</f>
        <v/>
      </c>
      <c r="DV5" s="57" t="str" cm="1">
        <f t="array" aca="1" ref="DV5" ca="1">IF(DV3=INDIRECT("'オーダーシート (U12_U15_サザンカ)'!$C$"&amp;12+COUNTA($D$4:DV$4)-COUNTA($BX$4:$CM$4)), INDIRECT("'オーダーシート (U12_U15_サザンカ)'!$D$"&amp;12+COUNTA($D$4:DV$4)-COUNTA($BX$4:$CM$4)), "")</f>
        <v/>
      </c>
      <c r="DW5" s="58" t="str" cm="1">
        <f t="array" aca="1" ref="DW5" ca="1">IF(DW3=INDIRECT("'オーダーシート (U12_U15_サザンカ)'!$C$"&amp;12+COUNTA($D$4:DW$4)-COUNTA($BX$4:$CM$4)), INDIRECT("'オーダーシート (U12_U15_サザンカ)'!$D$"&amp;12+COUNTA($D$4:DW$4)-COUNTA($BX$4:$CM$4)), "")</f>
        <v/>
      </c>
      <c r="DX5" s="58" t="str" cm="1">
        <f t="array" aca="1" ref="DX5" ca="1">IF(DX3=INDIRECT("'オーダーシート (U12_U15_サザンカ)'!$C$"&amp;12+COUNTA($D$4:DX$4)-COUNTA($BX$4:$CM$4)), INDIRECT("'オーダーシート (U12_U15_サザンカ)'!$D$"&amp;12+COUNTA($D$4:DX$4)-COUNTA($BX$4:$CM$4)), "")</f>
        <v/>
      </c>
      <c r="DY5" s="58" t="str" cm="1">
        <f t="array" aca="1" ref="DY5" ca="1">IF(DY3=INDIRECT("'オーダーシート (U12_U15_サザンカ)'!$C$"&amp;12+COUNTA($D$4:DY$4)-COUNTA($BX$4:$CM$4)), INDIRECT("'オーダーシート (U12_U15_サザンカ)'!$D$"&amp;12+COUNTA($D$4:DY$4)-COUNTA($BX$4:$CM$4)), "")</f>
        <v/>
      </c>
      <c r="DZ5" s="58" t="str" cm="1">
        <f t="array" aca="1" ref="DZ5" ca="1">IF(DZ3=INDIRECT("'オーダーシート (U12_U15_サザンカ)'!$C$"&amp;12+COUNTA($D$4:DZ$4)-COUNTA($BX$4:$CM$4)), INDIRECT("'オーダーシート (U12_U15_サザンカ)'!$D$"&amp;12+COUNTA($D$4:DZ$4)-COUNTA($BX$4:$CM$4)), "")</f>
        <v/>
      </c>
      <c r="EA5" s="58" t="str" cm="1">
        <f t="array" aca="1" ref="EA5" ca="1">IF(EA3=INDIRECT("'オーダーシート (U12_U15_サザンカ)'!$C$"&amp;12+COUNTA($D$4:EA$4)-COUNTA($BX$4:$CM$4)), INDIRECT("'オーダーシート (U12_U15_サザンカ)'!$D$"&amp;12+COUNTA($D$4:EA$4)-COUNTA($BX$4:$CM$4)), "")</f>
        <v/>
      </c>
      <c r="EB5" s="60" t="str" cm="1">
        <f t="array" aca="1" ref="EB5" ca="1">IF(EB3=INDIRECT("'オーダーシート (U12_U15_サザンカ)'!$C$"&amp;12+COUNTA($D$4:EB$4)-COUNTA($BX$4:$CM$4)), INDIRECT("'オーダーシート (U12_U15_サザンカ)'!$D$"&amp;12+COUNTA($D$4:EB$4)-COUNTA($BX$4:$CM$4)), "")</f>
        <v/>
      </c>
      <c r="EC5" s="57" t="str" cm="1">
        <f t="array" aca="1" ref="EC5" ca="1">IF(EC3=INDIRECT("'オーダーシート (U12_U15_サザンカ)'!$C$"&amp;12+COUNTA($D$4:EC$4)-COUNTA($BX$4:$CM$4)), INDIRECT("'オーダーシート (U12_U15_サザンカ)'!$D$"&amp;12+COUNTA($D$4:EC$4)-COUNTA($BX$4:$CM$4)), "")</f>
        <v/>
      </c>
      <c r="ED5" s="58" t="str" cm="1">
        <f t="array" aca="1" ref="ED5" ca="1">IF(ED3=INDIRECT("'オーダーシート (U12_U15_サザンカ)'!$C$"&amp;12+COUNTA($D$4:ED$4)-COUNTA($BX$4:$CM$4)), INDIRECT("'オーダーシート (U12_U15_サザンカ)'!$D$"&amp;12+COUNTA($D$4:ED$4)-COUNTA($BX$4:$CM$4)), "")</f>
        <v/>
      </c>
      <c r="EE5" s="58" t="str" cm="1">
        <f t="array" aca="1" ref="EE5" ca="1">IF(EE3=INDIRECT("'オーダーシート (U12_U15_サザンカ)'!$C$"&amp;12+COUNTA($D$4:EE$4)-COUNTA($BX$4:$CM$4)), INDIRECT("'オーダーシート (U12_U15_サザンカ)'!$D$"&amp;12+COUNTA($D$4:EE$4)-COUNTA($BX$4:$CM$4)), "")</f>
        <v/>
      </c>
      <c r="EF5" s="58" t="str" cm="1">
        <f t="array" aca="1" ref="EF5" ca="1">IF(EF3=INDIRECT("'オーダーシート (U12_U15_サザンカ)'!$C$"&amp;12+COUNTA($D$4:EF$4)-COUNTA($BX$4:$CM$4)), INDIRECT("'オーダーシート (U12_U15_サザンカ)'!$D$"&amp;12+COUNTA($D$4:EF$4)-COUNTA($BX$4:$CM$4)), "")</f>
        <v/>
      </c>
      <c r="EG5" s="58" t="str" cm="1">
        <f t="array" aca="1" ref="EG5" ca="1">IF(EG3=INDIRECT("'オーダーシート (U12_U15_サザンカ)'!$C$"&amp;12+COUNTA($D$4:EG$4)-COUNTA($BX$4:$CM$4)), INDIRECT("'オーダーシート (U12_U15_サザンカ)'!$D$"&amp;12+COUNTA($D$4:EG$4)-COUNTA($BX$4:$CM$4)), "")</f>
        <v/>
      </c>
      <c r="EH5" s="58" t="str" cm="1">
        <f t="array" aca="1" ref="EH5" ca="1">IF(EH3=INDIRECT("'オーダーシート (U12_U15_サザンカ)'!$C$"&amp;12+COUNTA($D$4:EH$4)-COUNTA($BX$4:$CM$4)), INDIRECT("'オーダーシート (U12_U15_サザンカ)'!$D$"&amp;12+COUNTA($D$4:EH$4)-COUNTA($BX$4:$CM$4)), "")</f>
        <v/>
      </c>
      <c r="EI5" s="60" t="str" cm="1">
        <f t="array" aca="1" ref="EI5" ca="1">IF(EI3=INDIRECT("'オーダーシート (U12_U15_サザンカ)'!$C$"&amp;12+COUNTA($D$4:EI$4)-COUNTA($BX$4:$CM$4)), INDIRECT("'オーダーシート (U12_U15_サザンカ)'!$D$"&amp;12+COUNTA($D$4:EI$4)-COUNTA($BX$4:$CM$4)), "")</f>
        <v/>
      </c>
      <c r="EJ5" s="57" t="str" cm="1">
        <f t="array" aca="1" ref="EJ5" ca="1">IF(EJ3=INDIRECT("'オーダーシート (U12_U15_サザンカ)'!$C$"&amp;12+COUNTA($D$4:EJ$4)-COUNTA($BX$4:$CM$4)), INDIRECT("'オーダーシート (U12_U15_サザンカ)'!$D$"&amp;12+COUNTA($D$4:EJ$4)-COUNTA($BX$4:$CM$4)), "")</f>
        <v/>
      </c>
      <c r="EK5" s="58" t="str" cm="1">
        <f t="array" aca="1" ref="EK5" ca="1">IF(EK3=INDIRECT("'オーダーシート (U12_U15_サザンカ)'!$C$"&amp;12+COUNTA($D$4:EK$4)-COUNTA($BX$4:$CM$4)), INDIRECT("'オーダーシート (U12_U15_サザンカ)'!$D$"&amp;12+COUNTA($D$4:EK$4)-COUNTA($BX$4:$CM$4)), "")</f>
        <v/>
      </c>
      <c r="EL5" s="58" t="str" cm="1">
        <f t="array" aca="1" ref="EL5" ca="1">IF(EL3=INDIRECT("'オーダーシート (U12_U15_サザンカ)'!$C$"&amp;12+COUNTA($D$4:EL$4)-COUNTA($BX$4:$CM$4)), INDIRECT("'オーダーシート (U12_U15_サザンカ)'!$D$"&amp;12+COUNTA($D$4:EL$4)-COUNTA($BX$4:$CM$4)), "")</f>
        <v/>
      </c>
      <c r="EM5" s="58" t="str" cm="1">
        <f t="array" aca="1" ref="EM5" ca="1">IF(EM3=INDIRECT("'オーダーシート (U12_U15_サザンカ)'!$C$"&amp;12+COUNTA($D$4:EM$4)-COUNTA($BX$4:$CM$4)), INDIRECT("'オーダーシート (U12_U15_サザンカ)'!$D$"&amp;12+COUNTA($D$4:EM$4)-COUNTA($BX$4:$CM$4)), "")</f>
        <v/>
      </c>
      <c r="EN5" s="58" t="str" cm="1">
        <f t="array" aca="1" ref="EN5" ca="1">IF(EN3=INDIRECT("'オーダーシート (U12_U15_サザンカ)'!$C$"&amp;12+COUNTA($D$4:EN$4)-COUNTA($BX$4:$CM$4)), INDIRECT("'オーダーシート (U12_U15_サザンカ)'!$D$"&amp;12+COUNTA($D$4:EN$4)-COUNTA($BX$4:$CM$4)), "")</f>
        <v/>
      </c>
      <c r="EO5" s="58" t="str" cm="1">
        <f t="array" aca="1" ref="EO5" ca="1">IF(EO3=INDIRECT("'オーダーシート (U12_U15_サザンカ)'!$C$"&amp;12+COUNTA($D$4:EO$4)-COUNTA($BX$4:$CM$4)), INDIRECT("'オーダーシート (U12_U15_サザンカ)'!$D$"&amp;12+COUNTA($D$4:EO$4)-COUNTA($BX$4:$CM$4)), "")</f>
        <v/>
      </c>
      <c r="EP5" s="60" t="str" cm="1">
        <f t="array" aca="1" ref="EP5" ca="1">IF(EP3=INDIRECT("'オーダーシート (U12_U15_サザンカ)'!$C$"&amp;12+COUNTA($D$4:EP$4)-COUNTA($BX$4:$CM$4)), INDIRECT("'オーダーシート (U12_U15_サザンカ)'!$D$"&amp;12+COUNTA($D$4:EP$4)-COUNTA($BX$4:$CM$4)), "")</f>
        <v/>
      </c>
      <c r="EQ5" s="57" t="str" cm="1">
        <f t="array" aca="1" ref="EQ5" ca="1">IF(EQ3=INDIRECT("'オーダーシート (U12_U15_サザンカ)'!$C$"&amp;12+COUNTA($D$4:EQ$4)-COUNTA($BX$4:$CM$4)), INDIRECT("'オーダーシート (U12_U15_サザンカ)'!$D$"&amp;12+COUNTA($D$4:EQ$4)-COUNTA($BX$4:$CM$4)), "")</f>
        <v/>
      </c>
      <c r="ER5" s="58" t="str" cm="1">
        <f t="array" aca="1" ref="ER5" ca="1">IF(ER3=INDIRECT("'オーダーシート (U12_U15_サザンカ)'!$C$"&amp;12+COUNTA($D$4:ER$4)-COUNTA($BX$4:$CM$4)), INDIRECT("'オーダーシート (U12_U15_サザンカ)'!$D$"&amp;12+COUNTA($D$4:ER$4)-COUNTA($BX$4:$CM$4)), "")</f>
        <v/>
      </c>
      <c r="ES5" s="58" t="str" cm="1">
        <f t="array" aca="1" ref="ES5" ca="1">IF(ES3=INDIRECT("'オーダーシート (U12_U15_サザンカ)'!$C$"&amp;12+COUNTA($D$4:ES$4)-COUNTA($BX$4:$CM$4)), INDIRECT("'オーダーシート (U12_U15_サザンカ)'!$D$"&amp;12+COUNTA($D$4:ES$4)-COUNTA($BX$4:$CM$4)), "")</f>
        <v/>
      </c>
      <c r="ET5" s="58" t="str" cm="1">
        <f t="array" aca="1" ref="ET5" ca="1">IF(ET3=INDIRECT("'オーダーシート (U12_U15_サザンカ)'!$C$"&amp;12+COUNTA($D$4:ET$4)-COUNTA($BX$4:$CM$4)), INDIRECT("'オーダーシート (U12_U15_サザンカ)'!$D$"&amp;12+COUNTA($D$4:ET$4)-COUNTA($BX$4:$CM$4)), "")</f>
        <v/>
      </c>
      <c r="EU5" s="58" t="str" cm="1">
        <f t="array" aca="1" ref="EU5" ca="1">IF(EU3=INDIRECT("'オーダーシート (U12_U15_サザンカ)'!$C$"&amp;12+COUNTA($D$4:EU$4)-COUNTA($BX$4:$CM$4)), INDIRECT("'オーダーシート (U12_U15_サザンカ)'!$D$"&amp;12+COUNTA($D$4:EU$4)-COUNTA($BX$4:$CM$4)), "")</f>
        <v/>
      </c>
      <c r="EV5" s="58" t="str" cm="1">
        <f t="array" aca="1" ref="EV5" ca="1">IF(EV3=INDIRECT("'オーダーシート (U12_U15_サザンカ)'!$C$"&amp;12+COUNTA($D$4:EV$4)-COUNTA($BX$4:$CM$4)), INDIRECT("'オーダーシート (U12_U15_サザンカ)'!$D$"&amp;12+COUNTA($D$4:EV$4)-COUNTA($BX$4:$CM$4)), "")</f>
        <v/>
      </c>
      <c r="EW5" s="60" t="str" cm="1">
        <f t="array" aca="1" ref="EW5" ca="1">IF(EW3=INDIRECT("'オーダーシート (U12_U15_サザンカ)'!$C$"&amp;12+COUNTA($D$4:EW$4)-COUNTA($BX$4:$CM$4)), INDIRECT("'オーダーシート (U12_U15_サザンカ)'!$D$"&amp;12+COUNTA($D$4:EW$4)-COUNTA($BX$4:$CM$4)), "")</f>
        <v/>
      </c>
      <c r="EX5" s="62" t="s">
        <v>192</v>
      </c>
      <c r="EY5" s="63" t="s">
        <v>192</v>
      </c>
      <c r="EZ5" s="63" t="s">
        <v>192</v>
      </c>
      <c r="FA5" s="64" t="s">
        <v>192</v>
      </c>
      <c r="FB5" s="62" t="s">
        <v>192</v>
      </c>
      <c r="FC5" s="63" t="s">
        <v>192</v>
      </c>
      <c r="FD5" s="63" t="s">
        <v>192</v>
      </c>
      <c r="FE5" s="64" t="s">
        <v>192</v>
      </c>
      <c r="FF5" s="57" t="str" cm="1">
        <f t="array" aca="1" ref="FF5" ca="1">IF(FF3=INDIRECT("'オーダーシート (U12_U15_サザンカ)'!$C$"&amp;12+COUNTA($D$4:FF$4)-COUNTA($BX$4:$CM$4)-COUNTA($EX$4:$FE$4)), INDIRECT("'オーダーシート (U12_U15_サザンカ)'!$D$"&amp;12+COUNTA($D$4:FF$4)-COUNTA($BX$4:$CM$4)-COUNTA($EX$4:$FE$4)), "")</f>
        <v/>
      </c>
      <c r="FG5" s="58" t="str" cm="1">
        <f t="array" aca="1" ref="FG5" ca="1">IF(FG3=INDIRECT("'オーダーシート (U12_U15_サザンカ)'!$C$"&amp;12+COUNTA($D$4:FG$4)-COUNTA($BX$4:$CM$4)-COUNTA($EX$4:$FE$4)), INDIRECT("'オーダーシート (U12_U15_サザンカ)'!$D$"&amp;12+COUNTA($D$4:FG$4)-COUNTA($BX$4:$CM$4)-COUNTA($EX$4:$FE$4)), "")</f>
        <v/>
      </c>
      <c r="FH5" s="58" t="str" cm="1">
        <f t="array" aca="1" ref="FH5" ca="1">IF(FH3=INDIRECT("'オーダーシート (U12_U15_サザンカ)'!$C$"&amp;12+COUNTA($D$4:FH$4)-COUNTA($BX$4:$CM$4)-COUNTA($EX$4:$FE$4)), INDIRECT("'オーダーシート (U12_U15_サザンカ)'!$D$"&amp;12+COUNTA($D$4:FH$4)-COUNTA($BX$4:$CM$4)-COUNTA($EX$4:$FE$4)), "")</f>
        <v/>
      </c>
      <c r="FI5" s="58" t="str" cm="1">
        <f t="array" aca="1" ref="FI5" ca="1">IF(FI3=INDIRECT("'オーダーシート (U12_U15_サザンカ)'!$C$"&amp;12+COUNTA($D$4:FI$4)-COUNTA($BX$4:$CM$4)-COUNTA($EX$4:$FE$4)), INDIRECT("'オーダーシート (U12_U15_サザンカ)'!$D$"&amp;12+COUNTA($D$4:FI$4)-COUNTA($BX$4:$CM$4)-COUNTA($EX$4:$FE$4)), "")</f>
        <v/>
      </c>
      <c r="FJ5" s="58" t="str" cm="1">
        <f t="array" aca="1" ref="FJ5" ca="1">IF(FJ3=INDIRECT("'オーダーシート (U12_U15_サザンカ)'!$C$"&amp;12+COUNTA($D$4:FJ$4)-COUNTA($BX$4:$CM$4)-COUNTA($EX$4:$FE$4)), INDIRECT("'オーダーシート (U12_U15_サザンカ)'!$D$"&amp;12+COUNTA($D$4:FJ$4)-COUNTA($BX$4:$CM$4)-COUNTA($EX$4:$FE$4)), "")</f>
        <v/>
      </c>
      <c r="FK5" s="58" t="str" cm="1">
        <f t="array" aca="1" ref="FK5" ca="1">IF(FK3=INDIRECT("'オーダーシート (U12_U15_サザンカ)'!$C$"&amp;12+COUNTA($D$4:FK$4)-COUNTA($BX$4:$CM$4)-COUNTA($EX$4:$FE$4)), INDIRECT("'オーダーシート (U12_U15_サザンカ)'!$D$"&amp;12+COUNTA($D$4:FK$4)-COUNTA($BX$4:$CM$4)-COUNTA($EX$4:$FE$4)), "")</f>
        <v/>
      </c>
      <c r="FL5" s="59" t="str" cm="1">
        <f t="array" aca="1" ref="FL5" ca="1">IF(FL3=INDIRECT("'オーダーシート (U12_U15_サザンカ)'!$C$"&amp;12+COUNTA($D$4:FL$4)-COUNTA($BX$4:$CM$4)-COUNTA($EX$4:$FE$4)), INDIRECT("'オーダーシート (U12_U15_サザンカ)'!$D$"&amp;12+COUNTA($D$4:FL$4)-COUNTA($BX$4:$CM$4)-COUNTA($EX$4:$FE$4)), "")</f>
        <v/>
      </c>
      <c r="FM5" s="57" t="str" cm="1">
        <f t="array" aca="1" ref="FM5" ca="1">IF(FM3=INDIRECT("'オーダーシート (U12_U15_サザンカ)'!$C$"&amp;12+COUNTA($D$4:FM$4)-COUNTA($BX$4:$CM$4)-COUNTA($EX$4:$FE$4)), INDIRECT("'オーダーシート (U12_U15_サザンカ)'!$D$"&amp;12+COUNTA($D$4:FM$4)-COUNTA($BX$4:$CM$4)-COUNTA($EX$4:$FE$4)), "")</f>
        <v/>
      </c>
      <c r="FN5" s="58" t="str" cm="1">
        <f t="array" aca="1" ref="FN5" ca="1">IF(FN3=INDIRECT("'オーダーシート (U12_U15_サザンカ)'!$C$"&amp;12+COUNTA($D$4:FN$4)-COUNTA($BX$4:$CM$4)-COUNTA($EX$4:$FE$4)), INDIRECT("'オーダーシート (U12_U15_サザンカ)'!$D$"&amp;12+COUNTA($D$4:FN$4)-COUNTA($BX$4:$CM$4)-COUNTA($EX$4:$FE$4)), "")</f>
        <v/>
      </c>
      <c r="FO5" s="58" t="str" cm="1">
        <f t="array" aca="1" ref="FO5" ca="1">IF(FO3=INDIRECT("'オーダーシート (U12_U15_サザンカ)'!$C$"&amp;12+COUNTA($D$4:FO$4)-COUNTA($BX$4:$CM$4)-COUNTA($EX$4:$FE$4)), INDIRECT("'オーダーシート (U12_U15_サザンカ)'!$D$"&amp;12+COUNTA($D$4:FO$4)-COUNTA($BX$4:$CM$4)-COUNTA($EX$4:$FE$4)), "")</f>
        <v/>
      </c>
      <c r="FP5" s="58" t="str" cm="1">
        <f t="array" aca="1" ref="FP5" ca="1">IF(FP3=INDIRECT("'オーダーシート (U12_U15_サザンカ)'!$C$"&amp;12+COUNTA($D$4:FP$4)-COUNTA($BX$4:$CM$4)-COUNTA($EX$4:$FE$4)), INDIRECT("'オーダーシート (U12_U15_サザンカ)'!$D$"&amp;12+COUNTA($D$4:FP$4)-COUNTA($BX$4:$CM$4)-COUNTA($EX$4:$FE$4)), "")</f>
        <v/>
      </c>
      <c r="FQ5" s="58" t="str" cm="1">
        <f t="array" aca="1" ref="FQ5" ca="1">IF(FQ3=INDIRECT("'オーダーシート (U12_U15_サザンカ)'!$C$"&amp;12+COUNTA($D$4:FQ$4)-COUNTA($BX$4:$CM$4)-COUNTA($EX$4:$FE$4)), INDIRECT("'オーダーシート (U12_U15_サザンカ)'!$D$"&amp;12+COUNTA($D$4:FQ$4)-COUNTA($BX$4:$CM$4)-COUNTA($EX$4:$FE$4)), "")</f>
        <v/>
      </c>
      <c r="FR5" s="58" t="str" cm="1">
        <f t="array" aca="1" ref="FR5" ca="1">IF(FR3=INDIRECT("'オーダーシート (U12_U15_サザンカ)'!$C$"&amp;12+COUNTA($D$4:FR$4)-COUNTA($BX$4:$CM$4)-COUNTA($EX$4:$FE$4)), INDIRECT("'オーダーシート (U12_U15_サザンカ)'!$D$"&amp;12+COUNTA($D$4:FR$4)-COUNTA($BX$4:$CM$4)-COUNTA($EX$4:$FE$4)), "")</f>
        <v/>
      </c>
      <c r="FS5" s="60" t="str" cm="1">
        <f t="array" aca="1" ref="FS5" ca="1">IF(FS3=INDIRECT("'オーダーシート (U12_U15_サザンカ)'!$C$"&amp;12+COUNTA($D$4:FS$4)-COUNTA($BX$4:$CM$4)-COUNTA($EX$4:$FE$4)), INDIRECT("'オーダーシート (U12_U15_サザンカ)'!$D$"&amp;12+COUNTA($D$4:FS$4)-COUNTA($BX$4:$CM$4)-COUNTA($EX$4:$FE$4)), "")</f>
        <v/>
      </c>
      <c r="FT5" s="57" t="str" cm="1">
        <f t="array" aca="1" ref="FT5" ca="1">IF(FT3=INDIRECT("'オーダーシート (U12_U15_サザンカ)'!$C$"&amp;12+COUNTA($D$4:FT$4)-COUNTA($BX$4:$CM$4)-COUNTA($EX$4:$FE$4)), INDIRECT("'オーダーシート (U12_U15_サザンカ)'!$D$"&amp;12+COUNTA($D$4:FT$4)-COUNTA($BX$4:$CM$4)-COUNTA($EX$4:$FE$4)), "")</f>
        <v/>
      </c>
      <c r="FU5" s="58" t="str" cm="1">
        <f t="array" aca="1" ref="FU5" ca="1">IF(FU3=INDIRECT("'オーダーシート (U12_U15_サザンカ)'!$C$"&amp;12+COUNTA($D$4:FU$4)-COUNTA($BX$4:$CM$4)-COUNTA($EX$4:$FE$4)), INDIRECT("'オーダーシート (U12_U15_サザンカ)'!$D$"&amp;12+COUNTA($D$4:FU$4)-COUNTA($BX$4:$CM$4)-COUNTA($EX$4:$FE$4)), "")</f>
        <v/>
      </c>
      <c r="FV5" s="60" t="str" cm="1">
        <f t="array" aca="1" ref="FV5" ca="1">IF(FV3=INDIRECT("'オーダーシート (U12_U15_サザンカ)'!$C$"&amp;12+COUNTA($D$4:FV$4)-COUNTA($BX$4:$CM$4)-COUNTA($EX$4:$FE$4)), INDIRECT("'オーダーシート (U12_U15_サザンカ)'!$D$"&amp;12+COUNTA($D$4:FV$4)-COUNTA($BX$4:$CM$4)-COUNTA($EX$4:$FE$4)), "")</f>
        <v/>
      </c>
      <c r="FW5" s="57" t="str" cm="1">
        <f t="array" aca="1" ref="FW5" ca="1">IF(FW3=INDIRECT("'オーダーシート (U12_U15_サザンカ)'!$C$"&amp;12+COUNTA($D$4:FW$4)-COUNTA($BX$4:$CM$4)-COUNTA($EX$4:$FE$4)), INDIRECT("'オーダーシート (U12_U15_サザンカ)'!$D$"&amp;12+COUNTA($D$4:FW$4)-COUNTA($BX$4:$CM$4)-COUNTA($EX$4:$FE$4)), "")</f>
        <v/>
      </c>
      <c r="FX5" s="58" t="str" cm="1">
        <f t="array" aca="1" ref="FX5" ca="1">IF(FX3=INDIRECT("'オーダーシート (U12_U15_サザンカ)'!$C$"&amp;12+COUNTA($D$4:FX$4)-COUNTA($BX$4:$CM$4)-COUNTA($EX$4:$FE$4)), INDIRECT("'オーダーシート (U12_U15_サザンカ)'!$D$"&amp;12+COUNTA($D$4:FX$4)-COUNTA($BX$4:$CM$4)-COUNTA($EX$4:$FE$4)), "")</f>
        <v/>
      </c>
      <c r="FY5" s="58" t="str" cm="1">
        <f t="array" aca="1" ref="FY5" ca="1">IF(FY3=INDIRECT("'オーダーシート (U12_U15_サザンカ)'!$C$"&amp;12+COUNTA($D$4:FY$4)-COUNTA($BX$4:$CM$4)-COUNTA($EX$4:$FE$4)), INDIRECT("'オーダーシート (U12_U15_サザンカ)'!$D$"&amp;12+COUNTA($D$4:FY$4)-COUNTA($BX$4:$CM$4)-COUNTA($EX$4:$FE$4)), "")</f>
        <v/>
      </c>
      <c r="FZ5" s="58" t="str" cm="1">
        <f t="array" aca="1" ref="FZ5" ca="1">IF(FZ3=INDIRECT("'オーダーシート (U12_U15_サザンカ)'!$C$"&amp;12+COUNTA($D$4:FZ$4)-COUNTA($BX$4:$CM$4)-COUNTA($EX$4:$FE$4)), INDIRECT("'オーダーシート (U12_U15_サザンカ)'!$D$"&amp;12+COUNTA($D$4:FZ$4)-COUNTA($BX$4:$CM$4)-COUNTA($EX$4:$FE$4)), "")</f>
        <v/>
      </c>
      <c r="GA5" s="60" t="str" cm="1">
        <f t="array" aca="1" ref="GA5" ca="1">IF(GA3=INDIRECT("'オーダーシート (U12_U15_サザンカ)'!$C$"&amp;12+COUNTA($D$4:GA$4)-COUNTA($BX$4:$CM$4)-COUNTA($EX$4:$FE$4)), INDIRECT("'オーダーシート (U12_U15_サザンカ)'!$D$"&amp;12+COUNTA($D$4:GA$4)-COUNTA($BX$4:$CM$4)-COUNTA($EX$4:$FE$4)), "")</f>
        <v/>
      </c>
      <c r="GB5" s="57" t="str" cm="1">
        <f t="array" aca="1" ref="GB5" ca="1">IF(GB3=INDIRECT("'オーダーシート (U12_U15_サザンカ)'!$C$"&amp;12+COUNTA($D$4:GB$4)-COUNTA($BX$4:$CM$4)-COUNTA($EX$4:$FE$4)), INDIRECT("'オーダーシート (U12_U15_サザンカ)'!$D$"&amp;12+COUNTA($D$4:GB$4)-COUNTA($BX$4:$CM$4)-COUNTA($EX$4:$FE$4)), "")</f>
        <v/>
      </c>
      <c r="GC5" s="58" t="str" cm="1">
        <f t="array" aca="1" ref="GC5" ca="1">IF(GC3=INDIRECT("'オーダーシート (U12_U15_サザンカ)'!$C$"&amp;12+COUNTA($D$4:GC$4)-COUNTA($BX$4:$CM$4)-COUNTA($EX$4:$FE$4)), INDIRECT("'オーダーシート (U12_U15_サザンカ)'!$D$"&amp;12+COUNTA($D$4:GC$4)-COUNTA($BX$4:$CM$4)-COUNTA($EX$4:$FE$4)), "")</f>
        <v/>
      </c>
      <c r="GD5" s="58" t="str" cm="1">
        <f t="array" aca="1" ref="GD5" ca="1">IF(GD3=INDIRECT("'オーダーシート (U12_U15_サザンカ)'!$C$"&amp;12+COUNTA($D$4:GD$4)-COUNTA($BX$4:$CM$4)-COUNTA($EX$4:$FE$4)), INDIRECT("'オーダーシート (U12_U15_サザンカ)'!$D$"&amp;12+COUNTA($D$4:GD$4)-COUNTA($BX$4:$CM$4)-COUNTA($EX$4:$FE$4)), "")</f>
        <v/>
      </c>
      <c r="GE5" s="58" t="str" cm="1">
        <f t="array" aca="1" ref="GE5" ca="1">IF(GE3=INDIRECT("'オーダーシート (U12_U15_サザンカ)'!$C$"&amp;12+COUNTA($D$4:GE$4)-COUNTA($BX$4:$CM$4)-COUNTA($EX$4:$FE$4)), INDIRECT("'オーダーシート (U12_U15_サザンカ)'!$D$"&amp;12+COUNTA($D$4:GE$4)-COUNTA($BX$4:$CM$4)-COUNTA($EX$4:$FE$4)), "")</f>
        <v/>
      </c>
      <c r="GF5" s="58" t="str" cm="1">
        <f t="array" aca="1" ref="GF5" ca="1">IF(GF3=INDIRECT("'オーダーシート (U12_U15_サザンカ)'!$C$"&amp;12+COUNTA($D$4:GF$4)-COUNTA($BX$4:$CM$4)-COUNTA($EX$4:$FE$4)), INDIRECT("'オーダーシート (U12_U15_サザンカ)'!$D$"&amp;12+COUNTA($D$4:GF$4)-COUNTA($BX$4:$CM$4)-COUNTA($EX$4:$FE$4)), "")</f>
        <v/>
      </c>
      <c r="GG5" s="58" t="str" cm="1">
        <f t="array" aca="1" ref="GG5" ca="1">IF(GG3=INDIRECT("'オーダーシート (U12_U15_サザンカ)'!$C$"&amp;12+COUNTA($D$4:GG$4)-COUNTA($BX$4:$CM$4)-COUNTA($EX$4:$FE$4)), INDIRECT("'オーダーシート (U12_U15_サザンカ)'!$D$"&amp;12+COUNTA($D$4:GG$4)-COUNTA($BX$4:$CM$4)-COUNTA($EX$4:$FE$4)), "")</f>
        <v/>
      </c>
      <c r="GH5" s="60" t="str" cm="1">
        <f t="array" aca="1" ref="GH5" ca="1">IF(GH3=INDIRECT("'オーダーシート (U12_U15_サザンカ)'!$C$"&amp;12+COUNTA($D$4:GH$4)-COUNTA($BX$4:$CM$4)-COUNTA($EX$4:$FE$4)), INDIRECT("'オーダーシート (U12_U15_サザンカ)'!$D$"&amp;12+COUNTA($D$4:GH$4)-COUNTA($BX$4:$CM$4)-COUNTA($EX$4:$FE$4)), "")</f>
        <v/>
      </c>
      <c r="GI5" s="62" t="s">
        <v>192</v>
      </c>
      <c r="GJ5" s="63" t="s">
        <v>192</v>
      </c>
      <c r="GK5" s="63" t="s">
        <v>192</v>
      </c>
      <c r="GL5" s="64" t="s">
        <v>192</v>
      </c>
      <c r="GM5" s="62" t="s">
        <v>192</v>
      </c>
      <c r="GN5" s="63" t="s">
        <v>192</v>
      </c>
      <c r="GO5" s="63" t="s">
        <v>192</v>
      </c>
      <c r="GP5" s="64" t="s">
        <v>192</v>
      </c>
      <c r="GQ5" s="57" t="str" cm="1">
        <f t="array" aca="1" ref="GQ5" ca="1">IF(GQ3=INDIRECT("'オーダーシート (U12_U15_サザンカ)'!$C$"&amp;12+COUNTA($D$4:GQ$4)-COUNTA($BX$4:$CM$4)-COUNTA($EX$4:$FE$4)-COUNTA($GI$4:$GP$4)), INDIRECT("'オーダーシート (U12_U15_サザンカ)'!$D$"&amp;12+COUNTA($D$4:GQ$4)-COUNTA($BX$4:$CM$4)-COUNTA($EX$4:$FE$4)-COUNTA($GI$4:$GP$4)), "")</f>
        <v/>
      </c>
      <c r="GR5" s="58" t="str" cm="1">
        <f t="array" aca="1" ref="GR5" ca="1">IF(GR3=INDIRECT("'オーダーシート (U12_U15_サザンカ)'!$C$"&amp;12+COUNTA($D$4:GR$4)-COUNTA($BX$4:$CM$4)-COUNTA($EX$4:$FE$4)-COUNTA($GI$4:$GP$4)), INDIRECT("'オーダーシート (U12_U15_サザンカ)'!$D$"&amp;12+COUNTA($D$4:GR$4)-COUNTA($BX$4:$CM$4)-COUNTA($EX$4:$FE$4)-COUNTA($GI$4:$GP$4)), "")</f>
        <v/>
      </c>
      <c r="GS5" s="58" t="str" cm="1">
        <f t="array" aca="1" ref="GS5" ca="1">IF(GS3=INDIRECT("'オーダーシート (U12_U15_サザンカ)'!$C$"&amp;12+COUNTA($D$4:GS$4)-COUNTA($BX$4:$CM$4)-COUNTA($EX$4:$FE$4)-COUNTA($GI$4:$GP$4)), INDIRECT("'オーダーシート (U12_U15_サザンカ)'!$D$"&amp;12+COUNTA($D$4:GS$4)-COUNTA($BX$4:$CM$4)-COUNTA($EX$4:$FE$4)-COUNTA($GI$4:$GP$4)), "")</f>
        <v/>
      </c>
      <c r="GT5" s="58" t="str" cm="1">
        <f t="array" aca="1" ref="GT5" ca="1">IF(GT3=INDIRECT("'オーダーシート (U12_U15_サザンカ)'!$C$"&amp;12+COUNTA($D$4:GT$4)-COUNTA($BX$4:$CM$4)-COUNTA($EX$4:$FE$4)-COUNTA($GI$4:$GP$4)), INDIRECT("'オーダーシート (U12_U15_サザンカ)'!$D$"&amp;12+COUNTA($D$4:GT$4)-COUNTA($BX$4:$CM$4)-COUNTA($EX$4:$FE$4)-COUNTA($GI$4:$GP$4)), "")</f>
        <v/>
      </c>
      <c r="GU5" s="58" t="str" cm="1">
        <f t="array" aca="1" ref="GU5" ca="1">IF(GU3=INDIRECT("'オーダーシート (U12_U15_サザンカ)'!$C$"&amp;12+COUNTA($D$4:GU$4)-COUNTA($BX$4:$CM$4)-COUNTA($EX$4:$FE$4)-COUNTA($GI$4:$GP$4)), INDIRECT("'オーダーシート (U12_U15_サザンカ)'!$D$"&amp;12+COUNTA($D$4:GU$4)-COUNTA($BX$4:$CM$4)-COUNTA($EX$4:$FE$4)-COUNTA($GI$4:$GP$4)), "")</f>
        <v/>
      </c>
      <c r="GV5" s="58" t="str" cm="1">
        <f t="array" aca="1" ref="GV5" ca="1">IF(GV3=INDIRECT("'オーダーシート (U12_U15_サザンカ)'!$C$"&amp;12+COUNTA($D$4:GV$4)-COUNTA($BX$4:$CM$4)-COUNTA($EX$4:$FE$4)-COUNTA($GI$4:$GP$4)), INDIRECT("'オーダーシート (U12_U15_サザンカ)'!$D$"&amp;12+COUNTA($D$4:GV$4)-COUNTA($BX$4:$CM$4)-COUNTA($EX$4:$FE$4)-COUNTA($GI$4:$GP$4)), "")</f>
        <v/>
      </c>
      <c r="GW5" s="59" t="str" cm="1">
        <f t="array" aca="1" ref="GW5" ca="1">IF(GW3=INDIRECT("'オーダーシート (U12_U15_サザンカ)'!$C$"&amp;12+COUNTA($D$4:GW$4)-COUNTA($BX$4:$CM$4)-COUNTA($EX$4:$FE$4)-COUNTA($GI$4:$GP$4)), INDIRECT("'オーダーシート (U12_U15_サザンカ)'!$D$"&amp;12+COUNTA($D$4:GW$4)-COUNTA($BX$4:$CM$4)-COUNTA($EX$4:$FE$4)-COUNTA($GI$4:$GP$4)), "")</f>
        <v/>
      </c>
      <c r="GX5" s="57" t="str" cm="1">
        <f t="array" aca="1" ref="GX5" ca="1">IF(GX3=INDIRECT("'オーダーシート (U12_U15_サザンカ)'!$C$"&amp;12+COUNTA($D$4:GX$4)-COUNTA($BX$4:$CM$4)-COUNTA($EX$4:$FE$4)-COUNTA($GI$4:$GP$4)), INDIRECT("'オーダーシート (U12_U15_サザンカ)'!$D$"&amp;12+COUNTA($D$4:GX$4)-COUNTA($BX$4:$CM$4)-COUNTA($EX$4:$FE$4)-COUNTA($GI$4:$GP$4)), "")</f>
        <v/>
      </c>
      <c r="GY5" s="58" t="str" cm="1">
        <f t="array" aca="1" ref="GY5" ca="1">IF(GY3=INDIRECT("'オーダーシート (U12_U15_サザンカ)'!$C$"&amp;12+COUNTA($D$4:GY$4)-COUNTA($BX$4:$CM$4)-COUNTA($EX$4:$FE$4)-COUNTA($GI$4:$GP$4)), INDIRECT("'オーダーシート (U12_U15_サザンカ)'!$D$"&amp;12+COUNTA($D$4:GY$4)-COUNTA($BX$4:$CM$4)-COUNTA($EX$4:$FE$4)-COUNTA($GI$4:$GP$4)), "")</f>
        <v/>
      </c>
      <c r="GZ5" s="58" t="str" cm="1">
        <f t="array" aca="1" ref="GZ5" ca="1">IF(GZ3=INDIRECT("'オーダーシート (U12_U15_サザンカ)'!$C$"&amp;12+COUNTA($D$4:GZ$4)-COUNTA($BX$4:$CM$4)-COUNTA($EX$4:$FE$4)-COUNTA($GI$4:$GP$4)), INDIRECT("'オーダーシート (U12_U15_サザンカ)'!$D$"&amp;12+COUNTA($D$4:GZ$4)-COUNTA($BX$4:$CM$4)-COUNTA($EX$4:$FE$4)-COUNTA($GI$4:$GP$4)), "")</f>
        <v/>
      </c>
      <c r="HA5" s="58" t="str" cm="1">
        <f t="array" aca="1" ref="HA5" ca="1">IF(HA3=INDIRECT("'オーダーシート (U12_U15_サザンカ)'!$C$"&amp;12+COUNTA($D$4:HA$4)-COUNTA($BX$4:$CM$4)-COUNTA($EX$4:$FE$4)-COUNTA($GI$4:$GP$4)), INDIRECT("'オーダーシート (U12_U15_サザンカ)'!$D$"&amp;12+COUNTA($D$4:HA$4)-COUNTA($BX$4:$CM$4)-COUNTA($EX$4:$FE$4)-COUNTA($GI$4:$GP$4)), "")</f>
        <v/>
      </c>
      <c r="HB5" s="58" t="str" cm="1">
        <f t="array" aca="1" ref="HB5" ca="1">IF(HB3=INDIRECT("'オーダーシート (U12_U15_サザンカ)'!$C$"&amp;12+COUNTA($D$4:HB$4)-COUNTA($BX$4:$CM$4)-COUNTA($EX$4:$FE$4)-COUNTA($GI$4:$GP$4)), INDIRECT("'オーダーシート (U12_U15_サザンカ)'!$D$"&amp;12+COUNTA($D$4:HB$4)-COUNTA($BX$4:$CM$4)-COUNTA($EX$4:$FE$4)-COUNTA($GI$4:$GP$4)), "")</f>
        <v/>
      </c>
      <c r="HC5" s="58" t="str" cm="1">
        <f t="array" aca="1" ref="HC5" ca="1">IF(HC3=INDIRECT("'オーダーシート (U12_U15_サザンカ)'!$C$"&amp;12+COUNTA($D$4:HC$4)-COUNTA($BX$4:$CM$4)-COUNTA($EX$4:$FE$4)-COUNTA($GI$4:$GP$4)), INDIRECT("'オーダーシート (U12_U15_サザンカ)'!$D$"&amp;12+COUNTA($D$4:HC$4)-COUNTA($BX$4:$CM$4)-COUNTA($EX$4:$FE$4)-COUNTA($GI$4:$GP$4)), "")</f>
        <v/>
      </c>
      <c r="HD5" s="60" t="str" cm="1">
        <f t="array" aca="1" ref="HD5" ca="1">IF(HD3=INDIRECT("'オーダーシート (U12_U15_サザンカ)'!$C$"&amp;12+COUNTA($D$4:HD$4)-COUNTA($BX$4:$CM$4)-COUNTA($EX$4:$FE$4)-COUNTA($GI$4:$GP$4)), INDIRECT("'オーダーシート (U12_U15_サザンカ)'!$D$"&amp;12+COUNTA($D$4:HD$4)-COUNTA($BX$4:$CM$4)-COUNTA($EX$4:$FE$4)-COUNTA($GI$4:$GP$4)), "")</f>
        <v/>
      </c>
      <c r="HE5" s="57" t="str" cm="1">
        <f t="array" aca="1" ref="HE5" ca="1">IF(HE3=INDIRECT("'オーダーシート (U12_U15_サザンカ)'!$C$"&amp;12+COUNTA($D$4:HE$4)-COUNTA($BX$4:$CM$4)-COUNTA($EX$4:$FE$4)-COUNTA($GI$4:$GP$4)), INDIRECT("'オーダーシート (U12_U15_サザンカ)'!$D$"&amp;12+COUNTA($D$4:HE$4)-COUNTA($BX$4:$CM$4)-COUNTA($EX$4:$FE$4)-COUNTA($GI$4:$GP$4)), "")</f>
        <v/>
      </c>
      <c r="HF5" s="58" t="str" cm="1">
        <f t="array" aca="1" ref="HF5" ca="1">IF(HF3=INDIRECT("'オーダーシート (U12_U15_サザンカ)'!$C$"&amp;12+COUNTA($D$4:HF$4)-COUNTA($BX$4:$CM$4)-COUNTA($EX$4:$FE$4)-COUNTA($GI$4:$GP$4)), INDIRECT("'オーダーシート (U12_U15_サザンカ)'!$D$"&amp;12+COUNTA($D$4:HF$4)-COUNTA($BX$4:$CM$4)-COUNTA($EX$4:$FE$4)-COUNTA($GI$4:$GP$4)), "")</f>
        <v/>
      </c>
      <c r="HG5" s="58" t="str" cm="1">
        <f t="array" aca="1" ref="HG5" ca="1">IF(HG3=INDIRECT("'オーダーシート (U12_U15_サザンカ)'!$C$"&amp;12+COUNTA($D$4:HG$4)-COUNTA($BX$4:$CM$4)-COUNTA($EX$4:$FE$4)-COUNTA($GI$4:$GP$4)), INDIRECT("'オーダーシート (U12_U15_サザンカ)'!$D$"&amp;12+COUNTA($D$4:HG$4)-COUNTA($BX$4:$CM$4)-COUNTA($EX$4:$FE$4)-COUNTA($GI$4:$GP$4)), "")</f>
        <v/>
      </c>
      <c r="HH5" s="58" t="str" cm="1">
        <f t="array" aca="1" ref="HH5" ca="1">IF(HH3=INDIRECT("'オーダーシート (U12_U15_サザンカ)'!$C$"&amp;12+COUNTA($D$4:HH$4)-COUNTA($BX$4:$CM$4)-COUNTA($EX$4:$FE$4)-COUNTA($GI$4:$GP$4)), INDIRECT("'オーダーシート (U12_U15_サザンカ)'!$D$"&amp;12+COUNTA($D$4:HH$4)-COUNTA($BX$4:$CM$4)-COUNTA($EX$4:$FE$4)-COUNTA($GI$4:$GP$4)), "")</f>
        <v/>
      </c>
      <c r="HI5" s="58" t="str" cm="1">
        <f t="array" aca="1" ref="HI5" ca="1">IF(HI3=INDIRECT("'オーダーシート (U12_U15_サザンカ)'!$C$"&amp;12+COUNTA($D$4:HI$4)-COUNTA($BX$4:$CM$4)-COUNTA($EX$4:$FE$4)-COUNTA($GI$4:$GP$4)), INDIRECT("'オーダーシート (U12_U15_サザンカ)'!$D$"&amp;12+COUNTA($D$4:HI$4)-COUNTA($BX$4:$CM$4)-COUNTA($EX$4:$FE$4)-COUNTA($GI$4:$GP$4)), "")</f>
        <v/>
      </c>
      <c r="HJ5" s="58" t="str" cm="1">
        <f t="array" aca="1" ref="HJ5" ca="1">IF(HJ3=INDIRECT("'オーダーシート (U12_U15_サザンカ)'!$C$"&amp;12+COUNTA($D$4:HJ$4)-COUNTA($BX$4:$CM$4)-COUNTA($EX$4:$FE$4)-COUNTA($GI$4:$GP$4)), INDIRECT("'オーダーシート (U12_U15_サザンカ)'!$D$"&amp;12+COUNTA($D$4:HJ$4)-COUNTA($BX$4:$CM$4)-COUNTA($EX$4:$FE$4)-COUNTA($GI$4:$GP$4)), "")</f>
        <v/>
      </c>
      <c r="HK5" s="60" t="str" cm="1">
        <f t="array" aca="1" ref="HK5" ca="1">IF(HK3=INDIRECT("'オーダーシート (U12_U15_サザンカ)'!$C$"&amp;12+COUNTA($D$4:HK$4)-COUNTA($BX$4:$CM$4)-COUNTA($EX$4:$FE$4)-COUNTA($GI$4:$GP$4)), INDIRECT("'オーダーシート (U12_U15_サザンカ)'!$D$"&amp;12+COUNTA($D$4:HK$4)-COUNTA($BX$4:$CM$4)-COUNTA($EX$4:$FE$4)-COUNTA($GI$4:$GP$4)), "")</f>
        <v/>
      </c>
      <c r="HL5" s="57" t="str" cm="1">
        <f t="array" aca="1" ref="HL5" ca="1">IF(HL3=INDIRECT("'オーダーシート (U12_U15_サザンカ)'!$C$"&amp;12+COUNTA($D$4:HL$4)-COUNTA($BX$4:$CM$4)-COUNTA($EX$4:$FE$4)-COUNTA($GI$4:$GP$4)), INDIRECT("'オーダーシート (U12_U15_サザンカ)'!$D$"&amp;12+COUNTA($D$4:HL$4)-COUNTA($BX$4:$CM$4)-COUNTA($EX$4:$FE$4)-COUNTA($GI$4:$GP$4)), "")</f>
        <v/>
      </c>
      <c r="HM5" s="58" t="str" cm="1">
        <f t="array" aca="1" ref="HM5" ca="1">IF(HM3=INDIRECT("'オーダーシート (U12_U15_サザンカ)'!$C$"&amp;12+COUNTA($D$4:HM$4)-COUNTA($BX$4:$CM$4)-COUNTA($EX$4:$FE$4)-COUNTA($GI$4:$GP$4)), INDIRECT("'オーダーシート (U12_U15_サザンカ)'!$D$"&amp;12+COUNTA($D$4:HM$4)-COUNTA($BX$4:$CM$4)-COUNTA($EX$4:$FE$4)-COUNTA($GI$4:$GP$4)), "")</f>
        <v/>
      </c>
      <c r="HN5" s="58" t="str" cm="1">
        <f t="array" aca="1" ref="HN5" ca="1">IF(HN3=INDIRECT("'オーダーシート (U12_U15_サザンカ)'!$C$"&amp;12+COUNTA($D$4:HN$4)-COUNTA($BX$4:$CM$4)-COUNTA($EX$4:$FE$4)-COUNTA($GI$4:$GP$4)), INDIRECT("'オーダーシート (U12_U15_サザンカ)'!$D$"&amp;12+COUNTA($D$4:HN$4)-COUNTA($BX$4:$CM$4)-COUNTA($EX$4:$FE$4)-COUNTA($GI$4:$GP$4)), "")</f>
        <v/>
      </c>
      <c r="HO5" s="58" t="str" cm="1">
        <f t="array" aca="1" ref="HO5" ca="1">IF(HO3=INDIRECT("'オーダーシート (U12_U15_サザンカ)'!$C$"&amp;12+COUNTA($D$4:HO$4)-COUNTA($BX$4:$CM$4)-COUNTA($EX$4:$FE$4)-COUNTA($GI$4:$GP$4)), INDIRECT("'オーダーシート (U12_U15_サザンカ)'!$D$"&amp;12+COUNTA($D$4:HO$4)-COUNTA($BX$4:$CM$4)-COUNTA($EX$4:$FE$4)-COUNTA($GI$4:$GP$4)), "")</f>
        <v/>
      </c>
      <c r="HP5" s="58" t="str" cm="1">
        <f t="array" aca="1" ref="HP5" ca="1">IF(HP3=INDIRECT("'オーダーシート (U12_U15_サザンカ)'!$C$"&amp;12+COUNTA($D$4:HP$4)-COUNTA($BX$4:$CM$4)-COUNTA($EX$4:$FE$4)-COUNTA($GI$4:$GP$4)), INDIRECT("'オーダーシート (U12_U15_サザンカ)'!$D$"&amp;12+COUNTA($D$4:HP$4)-COUNTA($BX$4:$CM$4)-COUNTA($EX$4:$FE$4)-COUNTA($GI$4:$GP$4)), "")</f>
        <v/>
      </c>
      <c r="HQ5" s="58" t="str" cm="1">
        <f t="array" aca="1" ref="HQ5" ca="1">IF(HQ3=INDIRECT("'オーダーシート (U12_U15_サザンカ)'!$C$"&amp;12+COUNTA($D$4:HQ$4)-COUNTA($BX$4:$CM$4)-COUNTA($EX$4:$FE$4)-COUNTA($GI$4:$GP$4)), INDIRECT("'オーダーシート (U12_U15_サザンカ)'!$D$"&amp;12+COUNTA($D$4:HQ$4)-COUNTA($BX$4:$CM$4)-COUNTA($EX$4:$FE$4)-COUNTA($GI$4:$GP$4)), "")</f>
        <v/>
      </c>
      <c r="HR5" s="60" t="str" cm="1">
        <f t="array" aca="1" ref="HR5" ca="1">IF(HR3=INDIRECT("'オーダーシート (U12_U15_サザンカ)'!$C$"&amp;12+COUNTA($D$4:HR$4)-COUNTA($BX$4:$CM$4)-COUNTA($EX$4:$FE$4)-COUNTA($GI$4:$GP$4)), INDIRECT("'オーダーシート (U12_U15_サザンカ)'!$D$"&amp;12+COUNTA($D$4:HR$4)-COUNTA($BX$4:$CM$4)-COUNTA($EX$4:$FE$4)-COUNTA($GI$4:$GP$4)), "")</f>
        <v/>
      </c>
      <c r="HS5" s="57" t="str" cm="1">
        <f t="array" aca="1" ref="HS5" ca="1">IF(HS3=INDIRECT("'オーダーシート (U12_U15_サザンカ)'!$C$"&amp;12+COUNTA($D$4:HS$4)-COUNTA($BX$4:$CM$4)-COUNTA($EX$4:$FE$4)-COUNTA($GI$4:$GP$4)), INDIRECT("'オーダーシート (U12_U15_サザンカ)'!$D$"&amp;12+COUNTA($D$4:HS$4)-COUNTA($BX$4:$CM$4)-COUNTA($EX$4:$FE$4)-COUNTA($GI$4:$GP$4)), "")</f>
        <v/>
      </c>
      <c r="HT5" s="58" t="str" cm="1">
        <f t="array" aca="1" ref="HT5" ca="1">IF(HT3=INDIRECT("'オーダーシート (U12_U15_サザンカ)'!$C$"&amp;12+COUNTA($D$4:HT$4)-COUNTA($BX$4:$CM$4)-COUNTA($EX$4:$FE$4)-COUNTA($GI$4:$GP$4)), INDIRECT("'オーダーシート (U12_U15_サザンカ)'!$D$"&amp;12+COUNTA($D$4:HT$4)-COUNTA($BX$4:$CM$4)-COUNTA($EX$4:$FE$4)-COUNTA($GI$4:$GP$4)), "")</f>
        <v/>
      </c>
      <c r="HU5" s="58" t="str" cm="1">
        <f t="array" aca="1" ref="HU5" ca="1">IF(HU3=INDIRECT("'オーダーシート (U12_U15_サザンカ)'!$C$"&amp;12+COUNTA($D$4:HU$4)-COUNTA($BX$4:$CM$4)-COUNTA($EX$4:$FE$4)-COUNTA($GI$4:$GP$4)), INDIRECT("'オーダーシート (U12_U15_サザンカ)'!$D$"&amp;12+COUNTA($D$4:HU$4)-COUNTA($BX$4:$CM$4)-COUNTA($EX$4:$FE$4)-COUNTA($GI$4:$GP$4)), "")</f>
        <v/>
      </c>
      <c r="HV5" s="58" t="str" cm="1">
        <f t="array" aca="1" ref="HV5" ca="1">IF(HV3=INDIRECT("'オーダーシート (U12_U15_サザンカ)'!$C$"&amp;12+COUNTA($D$4:HV$4)-COUNTA($BX$4:$CM$4)-COUNTA($EX$4:$FE$4)-COUNTA($GI$4:$GP$4)), INDIRECT("'オーダーシート (U12_U15_サザンカ)'!$D$"&amp;12+COUNTA($D$4:HV$4)-COUNTA($BX$4:$CM$4)-COUNTA($EX$4:$FE$4)-COUNTA($GI$4:$GP$4)), "")</f>
        <v/>
      </c>
      <c r="HW5" s="58" t="str" cm="1">
        <f t="array" aca="1" ref="HW5" ca="1">IF(HW3=INDIRECT("'オーダーシート (U12_U15_サザンカ)'!$C$"&amp;12+COUNTA($D$4:HW$4)-COUNTA($BX$4:$CM$4)-COUNTA($EX$4:$FE$4)-COUNTA($GI$4:$GP$4)), INDIRECT("'オーダーシート (U12_U15_サザンカ)'!$D$"&amp;12+COUNTA($D$4:HW$4)-COUNTA($BX$4:$CM$4)-COUNTA($EX$4:$FE$4)-COUNTA($GI$4:$GP$4)), "")</f>
        <v/>
      </c>
      <c r="HX5" s="58" t="str" cm="1">
        <f t="array" aca="1" ref="HX5" ca="1">IF(HX3=INDIRECT("'オーダーシート (U12_U15_サザンカ)'!$C$"&amp;12+COUNTA($D$4:HX$4)-COUNTA($BX$4:$CM$4)-COUNTA($EX$4:$FE$4)-COUNTA($GI$4:$GP$4)), INDIRECT("'オーダーシート (U12_U15_サザンカ)'!$D$"&amp;12+COUNTA($D$4:HX$4)-COUNTA($BX$4:$CM$4)-COUNTA($EX$4:$FE$4)-COUNTA($GI$4:$GP$4)), "")</f>
        <v/>
      </c>
      <c r="HY5" s="60" t="str" cm="1">
        <f t="array" aca="1" ref="HY5" ca="1">IF(HY3=INDIRECT("'オーダーシート (U12_U15_サザンカ)'!$C$"&amp;12+COUNTA($D$4:HY$4)-COUNTA($BX$4:$CM$4)-COUNTA($EX$4:$FE$4)-COUNTA($GI$4:$GP$4)), INDIRECT("'オーダーシート (U12_U15_サザンカ)'!$D$"&amp;12+COUNTA($D$4:HY$4)-COUNTA($BX$4:$CM$4)-COUNTA($EX$4:$FE$4)-COUNTA($GI$4:$GP$4)), "")</f>
        <v/>
      </c>
      <c r="HZ5" s="57" t="str" cm="1">
        <f t="array" aca="1" ref="HZ5" ca="1">IF(HZ3=INDIRECT("'オーダーシート (U12_U15_サザンカ)'!$C$"&amp;12+COUNTA($D$4:HZ$4)-COUNTA($BX$4:$CM$4)-COUNTA($EX$4:$FE$4)-COUNTA($GI$4:$GP$4)), INDIRECT("'オーダーシート (U12_U15_サザンカ)'!$D$"&amp;12+COUNTA($D$4:HZ$4)-COUNTA($BX$4:$CM$4)-COUNTA($EX$4:$FE$4)-COUNTA($GI$4:$GP$4)), "")</f>
        <v/>
      </c>
      <c r="IA5" s="58" t="str" cm="1">
        <f t="array" aca="1" ref="IA5" ca="1">IF(IA3=INDIRECT("'オーダーシート (U12_U15_サザンカ)'!$C$"&amp;12+COUNTA($D$4:IA$4)-COUNTA($BX$4:$CM$4)-COUNTA($EX$4:$FE$4)-COUNTA($GI$4:$GP$4)), INDIRECT("'オーダーシート (U12_U15_サザンカ)'!$D$"&amp;12+COUNTA($D$4:IA$4)-COUNTA($BX$4:$CM$4)-COUNTA($EX$4:$FE$4)-COUNTA($GI$4:$GP$4)), "")</f>
        <v/>
      </c>
      <c r="IB5" s="58" t="str" cm="1">
        <f t="array" aca="1" ref="IB5" ca="1">IF(IB3=INDIRECT("'オーダーシート (U12_U15_サザンカ)'!$C$"&amp;12+COUNTA($D$4:IB$4)-COUNTA($BX$4:$CM$4)-COUNTA($EX$4:$FE$4)-COUNTA($GI$4:$GP$4)), INDIRECT("'オーダーシート (U12_U15_サザンカ)'!$D$"&amp;12+COUNTA($D$4:IB$4)-COUNTA($BX$4:$CM$4)-COUNTA($EX$4:$FE$4)-COUNTA($GI$4:$GP$4)), "")</f>
        <v/>
      </c>
      <c r="IC5" s="58" t="str" cm="1">
        <f t="array" aca="1" ref="IC5" ca="1">IF(IC3=INDIRECT("'オーダーシート (U12_U15_サザンカ)'!$C$"&amp;12+COUNTA($D$4:IC$4)-COUNTA($BX$4:$CM$4)-COUNTA($EX$4:$FE$4)-COUNTA($GI$4:$GP$4)), INDIRECT("'オーダーシート (U12_U15_サザンカ)'!$D$"&amp;12+COUNTA($D$4:IC$4)-COUNTA($BX$4:$CM$4)-COUNTA($EX$4:$FE$4)-COUNTA($GI$4:$GP$4)), "")</f>
        <v/>
      </c>
      <c r="ID5" s="58" t="str" cm="1">
        <f t="array" aca="1" ref="ID5" ca="1">IF(ID3=INDIRECT("'オーダーシート (U12_U15_サザンカ)'!$C$"&amp;12+COUNTA($D$4:ID$4)-COUNTA($BX$4:$CM$4)-COUNTA($EX$4:$FE$4)-COUNTA($GI$4:$GP$4)), INDIRECT("'オーダーシート (U12_U15_サザンカ)'!$D$"&amp;12+COUNTA($D$4:ID$4)-COUNTA($BX$4:$CM$4)-COUNTA($EX$4:$FE$4)-COUNTA($GI$4:$GP$4)), "")</f>
        <v/>
      </c>
      <c r="IE5" s="58" t="str" cm="1">
        <f t="array" aca="1" ref="IE5" ca="1">IF(IE3=INDIRECT("'オーダーシート (U12_U15_サザンカ)'!$C$"&amp;12+COUNTA($D$4:IE$4)-COUNTA($BX$4:$CM$4)-COUNTA($EX$4:$FE$4)-COUNTA($GI$4:$GP$4)), INDIRECT("'オーダーシート (U12_U15_サザンカ)'!$D$"&amp;12+COUNTA($D$4:IE$4)-COUNTA($BX$4:$CM$4)-COUNTA($EX$4:$FE$4)-COUNTA($GI$4:$GP$4)), "")</f>
        <v/>
      </c>
      <c r="IF5" s="59" t="str" cm="1">
        <f t="array" aca="1" ref="IF5" ca="1">IF(IF3=INDIRECT("'オーダーシート (U12_U15_サザンカ)'!$C$"&amp;12+COUNTA($D$4:IF$4)-COUNTA($BX$4:$CM$4)-COUNTA($EX$4:$FE$4)-COUNTA($GI$4:$GP$4)), INDIRECT("'オーダーシート (U12_U15_サザンカ)'!$D$"&amp;12+COUNTA($D$4:IF$4)-COUNTA($BX$4:$CM$4)-COUNTA($EX$4:$FE$4)-COUNTA($GI$4:$GP$4)), "")</f>
        <v/>
      </c>
      <c r="IG5" s="57" t="str" cm="1">
        <f t="array" aca="1" ref="IG5" ca="1">IF(IG3=INDIRECT("'オーダーシート (U12_U15_サザンカ)'!$C$"&amp;12+COUNTA($D$4:IG$4)-COUNTA($BX$4:$CM$4)-COUNTA($EX$4:$FE$4)-COUNTA($GI$4:$GP$4)), INDIRECT("'オーダーシート (U12_U15_サザンカ)'!$D$"&amp;12+COUNTA($D$4:IG$4)-COUNTA($BX$4:$CM$4)-COUNTA($EX$4:$FE$4)-COUNTA($GI$4:$GP$4)), "")</f>
        <v/>
      </c>
      <c r="IH5" s="58" t="str" cm="1">
        <f t="array" aca="1" ref="IH5" ca="1">IF(IH3=INDIRECT("'オーダーシート (U12_U15_サザンカ)'!$C$"&amp;12+COUNTA($D$4:IH$4)-COUNTA($BX$4:$CM$4)-COUNTA($EX$4:$FE$4)-COUNTA($GI$4:$GP$4)), INDIRECT("'オーダーシート (U12_U15_サザンカ)'!$D$"&amp;12+COUNTA($D$4:IH$4)-COUNTA($BX$4:$CM$4)-COUNTA($EX$4:$FE$4)-COUNTA($GI$4:$GP$4)), "")</f>
        <v/>
      </c>
      <c r="II5" s="58" t="str" cm="1">
        <f t="array" aca="1" ref="II5" ca="1">IF(II3=INDIRECT("'オーダーシート (U12_U15_サザンカ)'!$C$"&amp;12+COUNTA($D$4:II$4)-COUNTA($BX$4:$CM$4)-COUNTA($EX$4:$FE$4)-COUNTA($GI$4:$GP$4)), INDIRECT("'オーダーシート (U12_U15_サザンカ)'!$D$"&amp;12+COUNTA($D$4:II$4)-COUNTA($BX$4:$CM$4)-COUNTA($EX$4:$FE$4)-COUNTA($GI$4:$GP$4)), "")</f>
        <v/>
      </c>
      <c r="IJ5" s="58" t="str" cm="1">
        <f t="array" aca="1" ref="IJ5" ca="1">IF(IJ3=INDIRECT("'オーダーシート (U12_U15_サザンカ)'!$C$"&amp;12+COUNTA($D$4:IJ$4)-COUNTA($BX$4:$CM$4)-COUNTA($EX$4:$FE$4)-COUNTA($GI$4:$GP$4)), INDIRECT("'オーダーシート (U12_U15_サザンカ)'!$D$"&amp;12+COUNTA($D$4:IJ$4)-COUNTA($BX$4:$CM$4)-COUNTA($EX$4:$FE$4)-COUNTA($GI$4:$GP$4)), "")</f>
        <v/>
      </c>
      <c r="IK5" s="58" t="str" cm="1">
        <f t="array" aca="1" ref="IK5" ca="1">IF(IK3=INDIRECT("'オーダーシート (U12_U15_サザンカ)'!$C$"&amp;12+COUNTA($D$4:IK$4)-COUNTA($BX$4:$CM$4)-COUNTA($EX$4:$FE$4)-COUNTA($GI$4:$GP$4)), INDIRECT("'オーダーシート (U12_U15_サザンカ)'!$D$"&amp;12+COUNTA($D$4:IK$4)-COUNTA($BX$4:$CM$4)-COUNTA($EX$4:$FE$4)-COUNTA($GI$4:$GP$4)), "")</f>
        <v/>
      </c>
      <c r="IL5" s="58" t="str" cm="1">
        <f t="array" aca="1" ref="IL5" ca="1">IF(IL3=INDIRECT("'オーダーシート (U12_U15_サザンカ)'!$C$"&amp;12+COUNTA($D$4:IL$4)-COUNTA($BX$4:$CM$4)-COUNTA($EX$4:$FE$4)-COUNTA($GI$4:$GP$4)), INDIRECT("'オーダーシート (U12_U15_サザンカ)'!$D$"&amp;12+COUNTA($D$4:IL$4)-COUNTA($BX$4:$CM$4)-COUNTA($EX$4:$FE$4)-COUNTA($GI$4:$GP$4)), "")</f>
        <v/>
      </c>
      <c r="IM5" s="60" t="str" cm="1">
        <f t="array" aca="1" ref="IM5" ca="1">IF(IM3=INDIRECT("'オーダーシート (U12_U15_サザンカ)'!$C$"&amp;12+COUNTA($D$4:IM$4)-COUNTA($BX$4:$CM$4)-COUNTA($EX$4:$FE$4)-COUNTA($GI$4:$GP$4)), INDIRECT("'オーダーシート (U12_U15_サザンカ)'!$D$"&amp;12+COUNTA($D$4:IM$4)-COUNTA($BX$4:$CM$4)-COUNTA($EX$4:$FE$4)-COUNTA($GI$4:$GP$4)), "")</f>
        <v/>
      </c>
      <c r="IN5" s="57" t="str" cm="1">
        <f t="array" aca="1" ref="IN5" ca="1">IF(IN3=INDIRECT("'オーダーシート (U12_U15_サザンカ)'!$C$"&amp;12+COUNTA($D$4:IN$4)-COUNTA($BX$4:$CM$4)-COUNTA($EX$4:$FE$4)-COUNTA($GI$4:$GP$4)), INDIRECT("'オーダーシート (U12_U15_サザンカ)'!$D$"&amp;12+COUNTA($D$4:IN$4)-COUNTA($BX$4:$CM$4)-COUNTA($EX$4:$FE$4)-COUNTA($GI$4:$GP$4)), "")</f>
        <v/>
      </c>
      <c r="IO5" s="58" t="str" cm="1">
        <f t="array" aca="1" ref="IO5" ca="1">IF(IO3=INDIRECT("'オーダーシート (U12_U15_サザンカ)'!$C$"&amp;12+COUNTA($D$4:IO$4)-COUNTA($BX$4:$CM$4)-COUNTA($EX$4:$FE$4)-COUNTA($GI$4:$GP$4)), INDIRECT("'オーダーシート (U12_U15_サザンカ)'!$D$"&amp;12+COUNTA($D$4:IO$4)-COUNTA($BX$4:$CM$4)-COUNTA($EX$4:$FE$4)-COUNTA($GI$4:$GP$4)), "")</f>
        <v/>
      </c>
      <c r="IP5" s="58" t="str" cm="1">
        <f t="array" aca="1" ref="IP5" ca="1">IF(IP3=INDIRECT("'オーダーシート (U12_U15_サザンカ)'!$C$"&amp;12+COUNTA($D$4:IP$4)-COUNTA($BX$4:$CM$4)-COUNTA($EX$4:$FE$4)-COUNTA($GI$4:$GP$4)), INDIRECT("'オーダーシート (U12_U15_サザンカ)'!$D$"&amp;12+COUNTA($D$4:IP$4)-COUNTA($BX$4:$CM$4)-COUNTA($EX$4:$FE$4)-COUNTA($GI$4:$GP$4)), "")</f>
        <v/>
      </c>
      <c r="IQ5" s="58" t="str" cm="1">
        <f t="array" aca="1" ref="IQ5" ca="1">IF(IQ3=INDIRECT("'オーダーシート (U12_U15_サザンカ)'!$C$"&amp;12+COUNTA($D$4:IQ$4)-COUNTA($BX$4:$CM$4)-COUNTA($EX$4:$FE$4)-COUNTA($GI$4:$GP$4)), INDIRECT("'オーダーシート (U12_U15_サザンカ)'!$D$"&amp;12+COUNTA($D$4:IQ$4)-COUNTA($BX$4:$CM$4)-COUNTA($EX$4:$FE$4)-COUNTA($GI$4:$GP$4)), "")</f>
        <v/>
      </c>
      <c r="IR5" s="58" t="str" cm="1">
        <f t="array" aca="1" ref="IR5" ca="1">IF(IR3=INDIRECT("'オーダーシート (U12_U15_サザンカ)'!$C$"&amp;12+COUNTA($D$4:IR$4)-COUNTA($BX$4:$CM$4)-COUNTA($EX$4:$FE$4)-COUNTA($GI$4:$GP$4)), INDIRECT("'オーダーシート (U12_U15_サザンカ)'!$D$"&amp;12+COUNTA($D$4:IR$4)-COUNTA($BX$4:$CM$4)-COUNTA($EX$4:$FE$4)-COUNTA($GI$4:$GP$4)), "")</f>
        <v/>
      </c>
      <c r="IS5" s="58" t="str" cm="1">
        <f t="array" aca="1" ref="IS5" ca="1">IF(IS3=INDIRECT("'オーダーシート (U12_U15_サザンカ)'!$C$"&amp;12+COUNTA($D$4:IS$4)-COUNTA($BX$4:$CM$4)-COUNTA($EX$4:$FE$4)-COUNTA($GI$4:$GP$4)), INDIRECT("'オーダーシート (U12_U15_サザンカ)'!$D$"&amp;12+COUNTA($D$4:IS$4)-COUNTA($BX$4:$CM$4)-COUNTA($EX$4:$FE$4)-COUNTA($GI$4:$GP$4)), "")</f>
        <v/>
      </c>
      <c r="IT5" s="60" t="str" cm="1">
        <f t="array" aca="1" ref="IT5" ca="1">IF(IT3=INDIRECT("'オーダーシート (U12_U15_サザンカ)'!$C$"&amp;12+COUNTA($D$4:IT$4)-COUNTA($BX$4:$CM$4)-COUNTA($EX$4:$FE$4)-COUNTA($GI$4:$GP$4)), INDIRECT("'オーダーシート (U12_U15_サザンカ)'!$D$"&amp;12+COUNTA($D$4:IT$4)-COUNTA($BX$4:$CM$4)-COUNTA($EX$4:$FE$4)-COUNTA($GI$4:$GP$4)), "")</f>
        <v/>
      </c>
      <c r="IU5" s="57" t="str" cm="1">
        <f t="array" aca="1" ref="IU5" ca="1">IF(IU3=INDIRECT("'オーダーシート (U12_U15_サザンカ)'!$C$"&amp;12+COUNTA($D$4:IU$4)-COUNTA($BX$4:$CM$4)-COUNTA($EX$4:$FE$4)-COUNTA($GI$4:$GP$4)), INDIRECT("'オーダーシート (U12_U15_サザンカ)'!$D$"&amp;12+COUNTA($D$4:IU$4)-COUNTA($BX$4:$CM$4)-COUNTA($EX$4:$FE$4)-COUNTA($GI$4:$GP$4)), "")</f>
        <v/>
      </c>
      <c r="IV5" s="58" t="str" cm="1">
        <f t="array" aca="1" ref="IV5" ca="1">IF(IV3=INDIRECT("'オーダーシート (U12_U15_サザンカ)'!$C$"&amp;12+COUNTA($D$4:IV$4)-COUNTA($BX$4:$CM$4)-COUNTA($EX$4:$FE$4)-COUNTA($GI$4:$GP$4)), INDIRECT("'オーダーシート (U12_U15_サザンカ)'!$D$"&amp;12+COUNTA($D$4:IV$4)-COUNTA($BX$4:$CM$4)-COUNTA($EX$4:$FE$4)-COUNTA($GI$4:$GP$4)), "")</f>
        <v/>
      </c>
      <c r="IW5" s="58" t="str" cm="1">
        <f t="array" aca="1" ref="IW5" ca="1">IF(IW3=INDIRECT("'オーダーシート (U12_U15_サザンカ)'!$C$"&amp;12+COUNTA($D$4:IW$4)-COUNTA($BX$4:$CM$4)-COUNTA($EX$4:$FE$4)-COUNTA($GI$4:$GP$4)), INDIRECT("'オーダーシート (U12_U15_サザンカ)'!$D$"&amp;12+COUNTA($D$4:IW$4)-COUNTA($BX$4:$CM$4)-COUNTA($EX$4:$FE$4)-COUNTA($GI$4:$GP$4)), "")</f>
        <v/>
      </c>
      <c r="IX5" s="58" t="str" cm="1">
        <f t="array" aca="1" ref="IX5" ca="1">IF(IX3=INDIRECT("'オーダーシート (U12_U15_サザンカ)'!$C$"&amp;12+COUNTA($D$4:IX$4)-COUNTA($BX$4:$CM$4)-COUNTA($EX$4:$FE$4)-COUNTA($GI$4:$GP$4)), INDIRECT("'オーダーシート (U12_U15_サザンカ)'!$D$"&amp;12+COUNTA($D$4:IX$4)-COUNTA($BX$4:$CM$4)-COUNTA($EX$4:$FE$4)-COUNTA($GI$4:$GP$4)), "")</f>
        <v/>
      </c>
      <c r="IY5" s="58" t="str" cm="1">
        <f t="array" aca="1" ref="IY5" ca="1">IF(IY3=INDIRECT("'オーダーシート (U12_U15_サザンカ)'!$C$"&amp;12+COUNTA($D$4:IY$4)-COUNTA($BX$4:$CM$4)-COUNTA($EX$4:$FE$4)-COUNTA($GI$4:$GP$4)), INDIRECT("'オーダーシート (U12_U15_サザンカ)'!$D$"&amp;12+COUNTA($D$4:IY$4)-COUNTA($BX$4:$CM$4)-COUNTA($EX$4:$FE$4)-COUNTA($GI$4:$GP$4)), "")</f>
        <v/>
      </c>
      <c r="IZ5" s="58" t="str" cm="1">
        <f t="array" aca="1" ref="IZ5" ca="1">IF(IZ3=INDIRECT("'オーダーシート (U12_U15_サザンカ)'!$C$"&amp;12+COUNTA($D$4:IZ$4)-COUNTA($BX$4:$CM$4)-COUNTA($EX$4:$FE$4)-COUNTA($GI$4:$GP$4)), INDIRECT("'オーダーシート (U12_U15_サザンカ)'!$D$"&amp;12+COUNTA($D$4:IZ$4)-COUNTA($BX$4:$CM$4)-COUNTA($EX$4:$FE$4)-COUNTA($GI$4:$GP$4)), "")</f>
        <v/>
      </c>
      <c r="JA5" s="60" t="str" cm="1">
        <f t="array" aca="1" ref="JA5" ca="1">IF(JA3=INDIRECT("'オーダーシート (U12_U15_サザンカ)'!$C$"&amp;12+COUNTA($D$4:JA$4)-COUNTA($BX$4:$CM$4)-COUNTA($EX$4:$FE$4)-COUNTA($GI$4:$GP$4)), INDIRECT("'オーダーシート (U12_U15_サザンカ)'!$D$"&amp;12+COUNTA($D$4:JA$4)-COUNTA($BX$4:$CM$4)-COUNTA($EX$4:$FE$4)-COUNTA($GI$4:$GP$4)), "")</f>
        <v/>
      </c>
      <c r="JB5" s="57" t="str" cm="1">
        <f t="array" aca="1" ref="JB5" ca="1">IF(JB3=INDIRECT("'オーダーシート (U12_U15_サザンカ)'!$C$"&amp;12+COUNTA($D$4:JB$4)-COUNTA($BX$4:$CM$4)-COUNTA($EX$4:$FE$4)-COUNTA($GI$4:$GP$4)), INDIRECT("'オーダーシート (U12_U15_サザンカ)'!$D$"&amp;12+COUNTA($D$4:JB$4)-COUNTA($BX$4:$CM$4)-COUNTA($EX$4:$FE$4)-COUNTA($GI$4:$GP$4)), "")</f>
        <v/>
      </c>
      <c r="JC5" s="58" t="str" cm="1">
        <f t="array" aca="1" ref="JC5" ca="1">IF(JC3=INDIRECT("'オーダーシート (U12_U15_サザンカ)'!$C$"&amp;12+COUNTA($D$4:JC$4)-COUNTA($BX$4:$CM$4)-COUNTA($EX$4:$FE$4)-COUNTA($GI$4:$GP$4)), INDIRECT("'オーダーシート (U12_U15_サザンカ)'!$D$"&amp;12+COUNTA($D$4:JC$4)-COUNTA($BX$4:$CM$4)-COUNTA($EX$4:$FE$4)-COUNTA($GI$4:$GP$4)), "")</f>
        <v/>
      </c>
      <c r="JD5" s="58" t="str" cm="1">
        <f t="array" aca="1" ref="JD5" ca="1">IF(JD3=INDIRECT("'オーダーシート (U12_U15_サザンカ)'!$C$"&amp;12+COUNTA($D$4:JD$4)-COUNTA($BX$4:$CM$4)-COUNTA($EX$4:$FE$4)-COUNTA($GI$4:$GP$4)), INDIRECT("'オーダーシート (U12_U15_サザンカ)'!$D$"&amp;12+COUNTA($D$4:JD$4)-COUNTA($BX$4:$CM$4)-COUNTA($EX$4:$FE$4)-COUNTA($GI$4:$GP$4)), "")</f>
        <v/>
      </c>
      <c r="JE5" s="58" t="str" cm="1">
        <f t="array" aca="1" ref="JE5" ca="1">IF(JE3=INDIRECT("'オーダーシート (U12_U15_サザンカ)'!$C$"&amp;12+COUNTA($D$4:JE$4)-COUNTA($BX$4:$CM$4)-COUNTA($EX$4:$FE$4)-COUNTA($GI$4:$GP$4)), INDIRECT("'オーダーシート (U12_U15_サザンカ)'!$D$"&amp;12+COUNTA($D$4:JE$4)-COUNTA($BX$4:$CM$4)-COUNTA($EX$4:$FE$4)-COUNTA($GI$4:$GP$4)), "")</f>
        <v/>
      </c>
      <c r="JF5" s="58" t="str" cm="1">
        <f t="array" aca="1" ref="JF5" ca="1">IF(JF3=INDIRECT("'オーダーシート (U12_U15_サザンカ)'!$C$"&amp;12+COUNTA($D$4:JF$4)-COUNTA($BX$4:$CM$4)-COUNTA($EX$4:$FE$4)-COUNTA($GI$4:$GP$4)), INDIRECT("'オーダーシート (U12_U15_サザンカ)'!$D$"&amp;12+COUNTA($D$4:JF$4)-COUNTA($BX$4:$CM$4)-COUNTA($EX$4:$FE$4)-COUNTA($GI$4:$GP$4)), "")</f>
        <v/>
      </c>
      <c r="JG5" s="58" t="str" cm="1">
        <f t="array" aca="1" ref="JG5" ca="1">IF(JG3=INDIRECT("'オーダーシート (U12_U15_サザンカ)'!$C$"&amp;12+COUNTA($D$4:JG$4)-COUNTA($BX$4:$CM$4)-COUNTA($EX$4:$FE$4)-COUNTA($GI$4:$GP$4)), INDIRECT("'オーダーシート (U12_U15_サザンカ)'!$D$"&amp;12+COUNTA($D$4:JG$4)-COUNTA($BX$4:$CM$4)-COUNTA($EX$4:$FE$4)-COUNTA($GI$4:$GP$4)), "")</f>
        <v/>
      </c>
      <c r="JH5" s="60" t="str" cm="1">
        <f t="array" aca="1" ref="JH5" ca="1">IF(JH3=INDIRECT("'オーダーシート (U12_U15_サザンカ)'!$C$"&amp;12+COUNTA($D$4:JH$4)-COUNTA($BX$4:$CM$4)-COUNTA($EX$4:$FE$4)-COUNTA($GI$4:$GP$4)), INDIRECT("'オーダーシート (U12_U15_サザンカ)'!$D$"&amp;12+COUNTA($D$4:JH$4)-COUNTA($BX$4:$CM$4)-COUNTA($EX$4:$FE$4)-COUNTA($GI$4:$GP$4)), "")</f>
        <v/>
      </c>
      <c r="JI5" s="57" t="str" cm="1">
        <f t="array" aca="1" ref="JI5" ca="1">IF(JI3=INDIRECT("'オーダーシート (U12_U15_サザンカ)'!$C$"&amp;12+COUNTA($D$4:JI$4)-COUNTA($BX$4:$CM$4)-COUNTA($EX$4:$FE$4)-COUNTA($GI$4:$GP$4)), INDIRECT("'オーダーシート (U12_U15_サザンカ)'!$D$"&amp;12+COUNTA($D$4:JI$4)-COUNTA($BX$4:$CM$4)-COUNTA($EX$4:$FE$4)-COUNTA($GI$4:$GP$4)), "")</f>
        <v/>
      </c>
      <c r="JJ5" s="58" t="str" cm="1">
        <f t="array" aca="1" ref="JJ5" ca="1">IF(JJ3=INDIRECT("'オーダーシート (U12_U15_サザンカ)'!$C$"&amp;12+COUNTA($D$4:JJ$4)-COUNTA($BX$4:$CM$4)-COUNTA($EX$4:$FE$4)-COUNTA($GI$4:$GP$4)), INDIRECT("'オーダーシート (U12_U15_サザンカ)'!$D$"&amp;12+COUNTA($D$4:JJ$4)-COUNTA($BX$4:$CM$4)-COUNTA($EX$4:$FE$4)-COUNTA($GI$4:$GP$4)), "")</f>
        <v/>
      </c>
      <c r="JK5" s="58" t="str" cm="1">
        <f t="array" aca="1" ref="JK5" ca="1">IF(JK3=INDIRECT("'オーダーシート (U12_U15_サザンカ)'!$C$"&amp;12+COUNTA($D$4:JK$4)-COUNTA($BX$4:$CM$4)-COUNTA($EX$4:$FE$4)-COUNTA($GI$4:$GP$4)), INDIRECT("'オーダーシート (U12_U15_サザンカ)'!$D$"&amp;12+COUNTA($D$4:JK$4)-COUNTA($BX$4:$CM$4)-COUNTA($EX$4:$FE$4)-COUNTA($GI$4:$GP$4)), "")</f>
        <v/>
      </c>
      <c r="JL5" s="58" t="str" cm="1">
        <f t="array" aca="1" ref="JL5" ca="1">IF(JL3=INDIRECT("'オーダーシート (U12_U15_サザンカ)'!$C$"&amp;12+COUNTA($D$4:JL$4)-COUNTA($BX$4:$CM$4)-COUNTA($EX$4:$FE$4)-COUNTA($GI$4:$GP$4)), INDIRECT("'オーダーシート (U12_U15_サザンカ)'!$D$"&amp;12+COUNTA($D$4:JL$4)-COUNTA($BX$4:$CM$4)-COUNTA($EX$4:$FE$4)-COUNTA($GI$4:$GP$4)), "")</f>
        <v/>
      </c>
      <c r="JM5" s="58" t="str" cm="1">
        <f t="array" aca="1" ref="JM5" ca="1">IF(JM3=INDIRECT("'オーダーシート (U12_U15_サザンカ)'!$C$"&amp;12+COUNTA($D$4:JM$4)-COUNTA($BX$4:$CM$4)-COUNTA($EX$4:$FE$4)-COUNTA($GI$4:$GP$4)), INDIRECT("'オーダーシート (U12_U15_サザンカ)'!$D$"&amp;12+COUNTA($D$4:JM$4)-COUNTA($BX$4:$CM$4)-COUNTA($EX$4:$FE$4)-COUNTA($GI$4:$GP$4)), "")</f>
        <v/>
      </c>
      <c r="JN5" s="58" t="str" cm="1">
        <f t="array" aca="1" ref="JN5" ca="1">IF(JN3=INDIRECT("'オーダーシート (U12_U15_サザンカ)'!$C$"&amp;12+COUNTA($D$4:JN$4)-COUNTA($BX$4:$CM$4)-COUNTA($EX$4:$FE$4)-COUNTA($GI$4:$GP$4)), INDIRECT("'オーダーシート (U12_U15_サザンカ)'!$D$"&amp;12+COUNTA($D$4:JN$4)-COUNTA($BX$4:$CM$4)-COUNTA($EX$4:$FE$4)-COUNTA($GI$4:$GP$4)), "")</f>
        <v/>
      </c>
      <c r="JO5" s="59" t="str" cm="1">
        <f t="array" aca="1" ref="JO5" ca="1">IF(JO3=INDIRECT("'オーダーシート (U12_U15_サザンカ)'!$C$"&amp;12+COUNTA($D$4:JO$4)-COUNTA($BX$4:$CM$4)-COUNTA($EX$4:$FE$4)-COUNTA($GI$4:$GP$4)), INDIRECT("'オーダーシート (U12_U15_サザンカ)'!$D$"&amp;12+COUNTA($D$4:JO$4)-COUNTA($BX$4:$CM$4)-COUNTA($EX$4:$FE$4)-COUNTA($GI$4:$GP$4)), "")</f>
        <v/>
      </c>
      <c r="JP5" s="57" t="str" cm="1">
        <f t="array" aca="1" ref="JP5" ca="1">IF(JP3=INDIRECT("'オーダーシート (U12_U15_サザンカ)'!$C$"&amp;12+COUNTA($D$4:JP$4)-COUNTA($BX$4:$CM$4)-COUNTA($EX$4:$FE$4)-COUNTA($GI$4:$GP$4)), INDIRECT("'オーダーシート (U12_U15_サザンカ)'!$D$"&amp;12+COUNTA($D$4:JP$4)-COUNTA($BX$4:$CM$4)-COUNTA($EX$4:$FE$4)-COUNTA($GI$4:$GP$4)), "")</f>
        <v/>
      </c>
      <c r="JQ5" s="58" t="str" cm="1">
        <f t="array" aca="1" ref="JQ5" ca="1">IF(JQ3=INDIRECT("'オーダーシート (U12_U15_サザンカ)'!$C$"&amp;12+COUNTA($D$4:JQ$4)-COUNTA($BX$4:$CM$4)-COUNTA($EX$4:$FE$4)-COUNTA($GI$4:$GP$4)), INDIRECT("'オーダーシート (U12_U15_サザンカ)'!$D$"&amp;12+COUNTA($D$4:JQ$4)-COUNTA($BX$4:$CM$4)-COUNTA($EX$4:$FE$4)-COUNTA($GI$4:$GP$4)), "")</f>
        <v/>
      </c>
      <c r="JR5" s="58" t="str" cm="1">
        <f t="array" aca="1" ref="JR5" ca="1">IF(JR3=INDIRECT("'オーダーシート (U12_U15_サザンカ)'!$C$"&amp;12+COUNTA($D$4:JR$4)-COUNTA($BX$4:$CM$4)-COUNTA($EX$4:$FE$4)-COUNTA($GI$4:$GP$4)), INDIRECT("'オーダーシート (U12_U15_サザンカ)'!$D$"&amp;12+COUNTA($D$4:JR$4)-COUNTA($BX$4:$CM$4)-COUNTA($EX$4:$FE$4)-COUNTA($GI$4:$GP$4)), "")</f>
        <v/>
      </c>
      <c r="JS5" s="58" t="str" cm="1">
        <f t="array" aca="1" ref="JS5" ca="1">IF(JS3=INDIRECT("'オーダーシート (U12_U15_サザンカ)'!$C$"&amp;12+COUNTA($D$4:JS$4)-COUNTA($BX$4:$CM$4)-COUNTA($EX$4:$FE$4)-COUNTA($GI$4:$GP$4)), INDIRECT("'オーダーシート (U12_U15_サザンカ)'!$D$"&amp;12+COUNTA($D$4:JS$4)-COUNTA($BX$4:$CM$4)-COUNTA($EX$4:$FE$4)-COUNTA($GI$4:$GP$4)), "")</f>
        <v/>
      </c>
      <c r="JT5" s="58" t="str" cm="1">
        <f t="array" aca="1" ref="JT5" ca="1">IF(JT3=INDIRECT("'オーダーシート (U12_U15_サザンカ)'!$C$"&amp;12+COUNTA($D$4:JT$4)-COUNTA($BX$4:$CM$4)-COUNTA($EX$4:$FE$4)-COUNTA($GI$4:$GP$4)), INDIRECT("'オーダーシート (U12_U15_サザンカ)'!$D$"&amp;12+COUNTA($D$4:JT$4)-COUNTA($BX$4:$CM$4)-COUNTA($EX$4:$FE$4)-COUNTA($GI$4:$GP$4)), "")</f>
        <v/>
      </c>
      <c r="JU5" s="58" t="str" cm="1">
        <f t="array" aca="1" ref="JU5" ca="1">IF(JU3=INDIRECT("'オーダーシート (U12_U15_サザンカ)'!$C$"&amp;12+COUNTA($D$4:JU$4)-COUNTA($BX$4:$CM$4)-COUNTA($EX$4:$FE$4)-COUNTA($GI$4:$GP$4)), INDIRECT("'オーダーシート (U12_U15_サザンカ)'!$D$"&amp;12+COUNTA($D$4:JU$4)-COUNTA($BX$4:$CM$4)-COUNTA($EX$4:$FE$4)-COUNTA($GI$4:$GP$4)), "")</f>
        <v/>
      </c>
      <c r="JV5" s="60" t="str" cm="1">
        <f t="array" aca="1" ref="JV5" ca="1">IF(JV3=INDIRECT("'オーダーシート (U12_U15_サザンカ)'!$C$"&amp;12+COUNTA($D$4:JV$4)-COUNTA($BX$4:$CM$4)-COUNTA($EX$4:$FE$4)-COUNTA($GI$4:$GP$4)), INDIRECT("'オーダーシート (U12_U15_サザンカ)'!$D$"&amp;12+COUNTA($D$4:JV$4)-COUNTA($BX$4:$CM$4)-COUNTA($EX$4:$FE$4)-COUNTA($GI$4:$GP$4)), "")</f>
        <v/>
      </c>
      <c r="JW5" s="57" t="str" cm="1">
        <f t="array" aca="1" ref="JW5" ca="1">IF(JW3=INDIRECT("'オーダーシート (U12_U15_サザンカ)'!$C$"&amp;12+COUNTA($D$4:JW$4)-COUNTA($BX$4:$CM$4)-COUNTA($EX$4:$FE$4)-COUNTA($GI$4:$GP$4)), INDIRECT("'オーダーシート (U12_U15_サザンカ)'!$D$"&amp;12+COUNTA($D$4:JW$4)-COUNTA($BX$4:$CM$4)-COUNTA($EX$4:$FE$4)-COUNTA($GI$4:$GP$4)), "")</f>
        <v/>
      </c>
      <c r="JX5" s="61" t="str" cm="1">
        <f t="array" aca="1" ref="JX5" ca="1">IF(JX3=INDIRECT("'オーダーシート (U12_U15_サザンカ)'!$C$"&amp;12+COUNTA($D$4:JX$4)-COUNTA($BX$4:$CM$4)-COUNTA($EX$4:$FE$4)-COUNTA($GI$4:$GP$4)), INDIRECT("'オーダーシート (U12_U15_サザンカ)'!$D$"&amp;12+COUNTA($D$4:JX$4)-COUNTA($BX$4:$CM$4)-COUNTA($EX$4:$FE$4)-COUNTA($GI$4:$GP$4)), "")</f>
        <v/>
      </c>
      <c r="JY5" s="57" t="str" cm="1">
        <f t="array" aca="1" ref="JY5" ca="1">IF(JY3=INDIRECT("'オーダーシート (U12_U15_サザンカ)'!$C$"&amp;12+COUNTA($D$4:JY$4)-COUNTA($BX$4:$CM$4)-COUNTA($EX$4:$FE$4)-COUNTA($GI$4:$GP$4)), INDIRECT("'オーダーシート (U12_U15_サザンカ)'!$D$"&amp;12+COUNTA($D$4:JY$4)-COUNTA($BX$4:$CM$4)-COUNTA($EX$4:$FE$4)-COUNTA($GI$4:$GP$4)), "")</f>
        <v/>
      </c>
      <c r="JZ5" s="60" t="str" cm="1">
        <f t="array" aca="1" ref="JZ5" ca="1">IF(JZ3=INDIRECT("'オーダーシート (U12_U15_サザンカ)'!$C$"&amp;12+COUNTA($D$4:JZ$4)-COUNTA($BX$4:$CM$4)-COUNTA($EX$4:$FE$4)-COUNTA($GI$4:$GP$4)), INDIRECT("'オーダーシート (U12_U15_サザンカ)'!$D$"&amp;12+COUNTA($D$4:JZ$4)-COUNTA($BX$4:$CM$4)-COUNTA($EX$4:$FE$4)-COUNTA($GI$4:$GP$4)), "")</f>
        <v/>
      </c>
      <c r="KA5" s="61">
        <f ca="1">SUM(D5:JZ5)</f>
        <v>0</v>
      </c>
    </row>
  </sheetData>
  <sheetProtection algorithmName="SHA-512" hashValue="0vGo0YhumFE5j1zj1YD8H7qfdkxrAjWX45FBseMl8rXfxmRN/D/j3Wo1lTkbOcIoPNzr8kWAKzRTvbo/vaveBQ==" saltValue="+8IYB2lZGQsupHNSqhCipw==" spinCount="100000" sheet="1" objects="1" scenarios="1"/>
  <mergeCells count="1">
    <mergeCell ref="A1:KA1"/>
  </mergeCells>
  <phoneticPr fontId="2"/>
  <pageMargins left="0.7" right="0.7" top="0.75" bottom="0.75" header="0.3" footer="0.3"/>
  <pageSetup paperSize="9" orientation="landscape" horizontalDpi="0" verticalDpi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5C9F72-3CD1-4DF1-A872-ED00F98D9F46}">
  <sheetPr>
    <tabColor rgb="FF7030A0"/>
  </sheetPr>
  <dimension ref="B1:Z11"/>
  <sheetViews>
    <sheetView showGridLines="0" zoomScaleNormal="100" workbookViewId="0"/>
  </sheetViews>
  <sheetFormatPr defaultColWidth="2.33203125" defaultRowHeight="16.5" x14ac:dyDescent="0.4"/>
  <cols>
    <col min="1" max="1" width="2.33203125" style="1"/>
    <col min="2" max="2" width="9.5546875" style="1" bestFit="1" customWidth="1"/>
    <col min="3" max="3" width="2.33203125" style="1"/>
    <col min="4" max="4" width="6.6640625" style="1" customWidth="1"/>
    <col min="5" max="5" width="2.33203125" style="1"/>
    <col min="6" max="6" width="6.6640625" style="1" customWidth="1"/>
    <col min="7" max="7" width="2.33203125" style="1"/>
    <col min="8" max="8" width="6.6640625" style="1" customWidth="1"/>
    <col min="9" max="9" width="2.33203125" style="1"/>
    <col min="10" max="10" width="6.6640625" style="1" customWidth="1"/>
    <col min="11" max="11" width="2.33203125" style="1"/>
    <col min="12" max="12" width="6.6640625" style="1" customWidth="1"/>
    <col min="13" max="13" width="2.33203125" style="1"/>
    <col min="14" max="14" width="6.6640625" style="1" customWidth="1"/>
    <col min="15" max="15" width="2.33203125" style="1"/>
    <col min="16" max="16" width="7.6640625" style="1" bestFit="1" customWidth="1"/>
    <col min="17" max="17" width="2.33203125" style="1"/>
    <col min="18" max="18" width="6.6640625" style="1" customWidth="1"/>
    <col min="19" max="19" width="2.33203125" style="1"/>
    <col min="20" max="20" width="6.6640625" style="1" customWidth="1"/>
    <col min="21" max="21" width="2.33203125" style="1"/>
    <col min="22" max="22" width="6.6640625" style="1" customWidth="1"/>
    <col min="23" max="23" width="2.33203125" style="1"/>
    <col min="24" max="24" width="6.6640625" style="1" customWidth="1"/>
    <col min="25" max="25" width="2.33203125" style="1"/>
    <col min="26" max="26" width="6" style="1" customWidth="1"/>
    <col min="27" max="16384" width="2.33203125" style="1"/>
  </cols>
  <sheetData>
    <row r="1" spans="2:26" x14ac:dyDescent="0.4">
      <c r="B1" s="1" t="s">
        <v>3</v>
      </c>
      <c r="D1" s="1" t="s">
        <v>28</v>
      </c>
      <c r="F1" s="1" t="s">
        <v>28</v>
      </c>
      <c r="H1" s="1" t="s">
        <v>28</v>
      </c>
      <c r="J1" s="1" t="s">
        <v>28</v>
      </c>
      <c r="L1" s="1" t="s">
        <v>28</v>
      </c>
      <c r="N1" s="1" t="s">
        <v>113</v>
      </c>
      <c r="P1" s="1" t="s">
        <v>28</v>
      </c>
      <c r="R1" s="1" t="s">
        <v>28</v>
      </c>
      <c r="T1" s="1" t="s">
        <v>28</v>
      </c>
      <c r="V1" s="1" t="s">
        <v>28</v>
      </c>
      <c r="X1" s="1" t="s">
        <v>28</v>
      </c>
      <c r="Z1" s="1" t="s">
        <v>119</v>
      </c>
    </row>
    <row r="2" spans="2:26" x14ac:dyDescent="0.4">
      <c r="B2" s="43" t="s">
        <v>4</v>
      </c>
      <c r="D2" s="43">
        <v>140</v>
      </c>
      <c r="F2" s="43" t="s">
        <v>166</v>
      </c>
      <c r="H2" s="43" t="s">
        <v>168</v>
      </c>
      <c r="J2" s="43" t="s">
        <v>101</v>
      </c>
      <c r="L2" s="43" t="s">
        <v>102</v>
      </c>
      <c r="N2" s="43" t="s">
        <v>114</v>
      </c>
      <c r="P2" s="43" t="s">
        <v>121</v>
      </c>
      <c r="R2" s="43" t="s">
        <v>170</v>
      </c>
      <c r="T2" s="43">
        <v>130</v>
      </c>
      <c r="V2" s="43" t="s">
        <v>30</v>
      </c>
      <c r="X2" s="43">
        <v>110</v>
      </c>
      <c r="Z2" s="43">
        <v>1</v>
      </c>
    </row>
    <row r="3" spans="2:26" x14ac:dyDescent="0.4">
      <c r="B3" s="43" t="s">
        <v>5</v>
      </c>
      <c r="D3" s="43">
        <v>150</v>
      </c>
      <c r="F3" s="43" t="s">
        <v>167</v>
      </c>
      <c r="J3" s="43" t="s">
        <v>102</v>
      </c>
      <c r="N3" s="43" t="s">
        <v>115</v>
      </c>
      <c r="P3" s="43" t="s">
        <v>122</v>
      </c>
      <c r="R3" s="43" t="s">
        <v>172</v>
      </c>
      <c r="T3" s="43">
        <v>150</v>
      </c>
      <c r="V3" s="43" t="s">
        <v>31</v>
      </c>
      <c r="X3" s="43">
        <v>120</v>
      </c>
      <c r="Z3" s="43">
        <v>2</v>
      </c>
    </row>
    <row r="4" spans="2:26" x14ac:dyDescent="0.4">
      <c r="B4" s="43" t="s">
        <v>6</v>
      </c>
      <c r="D4" s="43">
        <v>160</v>
      </c>
      <c r="F4" s="43" t="s">
        <v>38</v>
      </c>
      <c r="R4" s="43" t="s">
        <v>174</v>
      </c>
      <c r="T4" s="43" t="s">
        <v>169</v>
      </c>
      <c r="V4" s="43" t="s">
        <v>32</v>
      </c>
      <c r="X4" s="43">
        <v>130</v>
      </c>
      <c r="Z4" s="43">
        <v>3</v>
      </c>
    </row>
    <row r="5" spans="2:26" x14ac:dyDescent="0.4">
      <c r="B5" s="43" t="s">
        <v>7</v>
      </c>
      <c r="D5" s="43" t="s">
        <v>30</v>
      </c>
      <c r="T5" s="43" t="s">
        <v>171</v>
      </c>
      <c r="V5" s="43" t="s">
        <v>176</v>
      </c>
      <c r="X5" s="43">
        <v>140</v>
      </c>
      <c r="Z5" s="43">
        <v>4</v>
      </c>
    </row>
    <row r="6" spans="2:26" x14ac:dyDescent="0.4">
      <c r="B6" s="43" t="s">
        <v>8</v>
      </c>
      <c r="D6" s="43" t="s">
        <v>31</v>
      </c>
      <c r="T6" s="43" t="s">
        <v>173</v>
      </c>
      <c r="Z6" s="43">
        <v>5</v>
      </c>
    </row>
    <row r="7" spans="2:26" x14ac:dyDescent="0.4">
      <c r="B7" s="43" t="s">
        <v>9</v>
      </c>
      <c r="D7" s="43" t="s">
        <v>32</v>
      </c>
      <c r="Z7" s="43">
        <v>6</v>
      </c>
    </row>
    <row r="8" spans="2:26" x14ac:dyDescent="0.4">
      <c r="B8" s="43" t="s">
        <v>10</v>
      </c>
      <c r="D8" s="43" t="s">
        <v>164</v>
      </c>
      <c r="Z8" s="43">
        <v>7</v>
      </c>
    </row>
    <row r="9" spans="2:26" x14ac:dyDescent="0.4">
      <c r="B9" s="43" t="s">
        <v>11</v>
      </c>
      <c r="Z9" s="43">
        <v>8</v>
      </c>
    </row>
    <row r="10" spans="2:26" x14ac:dyDescent="0.4">
      <c r="B10" s="43" t="s">
        <v>12</v>
      </c>
      <c r="Z10" s="43">
        <v>9</v>
      </c>
    </row>
    <row r="11" spans="2:26" x14ac:dyDescent="0.4">
      <c r="B11" s="43" t="s">
        <v>13</v>
      </c>
      <c r="Z11" s="43">
        <v>10</v>
      </c>
    </row>
  </sheetData>
  <phoneticPr fontId="2"/>
  <pageMargins left="0.7" right="0.7" top="0.75" bottom="0.75" header="0.3" footer="0.3"/>
  <pageSetup paperSize="9" orientation="portrait" horizontalDpi="0" verticalDpi="0" r:id="rId1"/>
  <tableParts count="13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885CE6-4627-4ACF-AC6A-44A63CC9BA71}">
  <sheetPr>
    <tabColor theme="0" tint="-0.499984740745262"/>
  </sheetPr>
  <dimension ref="A1:I104"/>
  <sheetViews>
    <sheetView workbookViewId="0"/>
  </sheetViews>
  <sheetFormatPr defaultRowHeight="19.5" x14ac:dyDescent="0.4"/>
  <cols>
    <col min="8" max="8" width="44.21875" bestFit="1" customWidth="1"/>
    <col min="9" max="9" width="39.77734375" bestFit="1" customWidth="1"/>
  </cols>
  <sheetData>
    <row r="1" spans="1:9" x14ac:dyDescent="0.4">
      <c r="A1" t="s">
        <v>88</v>
      </c>
      <c r="H1" t="s">
        <v>70</v>
      </c>
      <c r="I1" t="s">
        <v>34</v>
      </c>
    </row>
    <row r="2" spans="1:9" x14ac:dyDescent="0.4">
      <c r="H2" t="s">
        <v>71</v>
      </c>
      <c r="I2" t="s">
        <v>35</v>
      </c>
    </row>
    <row r="3" spans="1:9" x14ac:dyDescent="0.4">
      <c r="H3" t="s">
        <v>72</v>
      </c>
      <c r="I3" t="s">
        <v>36</v>
      </c>
    </row>
    <row r="4" spans="1:9" x14ac:dyDescent="0.4">
      <c r="A4" t="s">
        <v>47</v>
      </c>
      <c r="H4" t="s">
        <v>95</v>
      </c>
      <c r="I4" t="s">
        <v>84</v>
      </c>
    </row>
    <row r="5" spans="1:9" x14ac:dyDescent="0.4">
      <c r="A5" t="s">
        <v>48</v>
      </c>
      <c r="H5" t="s">
        <v>96</v>
      </c>
      <c r="I5" t="s">
        <v>85</v>
      </c>
    </row>
    <row r="6" spans="1:9" x14ac:dyDescent="0.4">
      <c r="A6" t="s">
        <v>49</v>
      </c>
      <c r="H6" t="s">
        <v>97</v>
      </c>
      <c r="I6" t="s">
        <v>15</v>
      </c>
    </row>
    <row r="7" spans="1:9" x14ac:dyDescent="0.4">
      <c r="A7" t="s">
        <v>50</v>
      </c>
      <c r="H7" t="s">
        <v>98</v>
      </c>
      <c r="I7" t="s">
        <v>39</v>
      </c>
    </row>
    <row r="8" spans="1:9" x14ac:dyDescent="0.4">
      <c r="A8" t="s">
        <v>48</v>
      </c>
      <c r="H8" t="s">
        <v>99</v>
      </c>
      <c r="I8" t="s">
        <v>40</v>
      </c>
    </row>
    <row r="9" spans="1:9" x14ac:dyDescent="0.4">
      <c r="A9" t="s">
        <v>49</v>
      </c>
      <c r="H9" t="s">
        <v>100</v>
      </c>
      <c r="I9" t="s">
        <v>41</v>
      </c>
    </row>
    <row r="10" spans="1:9" x14ac:dyDescent="0.4">
      <c r="H10" t="s">
        <v>73</v>
      </c>
      <c r="I10" t="s">
        <v>42</v>
      </c>
    </row>
    <row r="11" spans="1:9" x14ac:dyDescent="0.4">
      <c r="A11" t="s">
        <v>51</v>
      </c>
      <c r="H11" t="s">
        <v>74</v>
      </c>
      <c r="I11" t="s">
        <v>43</v>
      </c>
    </row>
    <row r="12" spans="1:9" x14ac:dyDescent="0.4">
      <c r="A12" t="s">
        <v>52</v>
      </c>
      <c r="H12" t="s">
        <v>75</v>
      </c>
      <c r="I12" t="s">
        <v>44</v>
      </c>
    </row>
    <row r="13" spans="1:9" x14ac:dyDescent="0.4">
      <c r="A13" t="s">
        <v>49</v>
      </c>
      <c r="H13" t="s">
        <v>45</v>
      </c>
      <c r="I13" t="s">
        <v>45</v>
      </c>
    </row>
    <row r="14" spans="1:9" x14ac:dyDescent="0.4">
      <c r="H14" t="s">
        <v>76</v>
      </c>
      <c r="I14" t="s">
        <v>45</v>
      </c>
    </row>
    <row r="15" spans="1:9" x14ac:dyDescent="0.4">
      <c r="H15" t="s">
        <v>46</v>
      </c>
      <c r="I15" t="s">
        <v>46</v>
      </c>
    </row>
    <row r="16" spans="1:9" x14ac:dyDescent="0.4">
      <c r="I16" s="3" t="s">
        <v>16</v>
      </c>
    </row>
    <row r="17" spans="1:9" x14ac:dyDescent="0.4">
      <c r="A17" t="s">
        <v>89</v>
      </c>
      <c r="I17" s="3" t="s">
        <v>17</v>
      </c>
    </row>
    <row r="18" spans="1:9" x14ac:dyDescent="0.4">
      <c r="A18" t="s">
        <v>48</v>
      </c>
      <c r="H18" t="s">
        <v>77</v>
      </c>
      <c r="I18" t="s">
        <v>18</v>
      </c>
    </row>
    <row r="19" spans="1:9" x14ac:dyDescent="0.4">
      <c r="A19" t="s">
        <v>49</v>
      </c>
      <c r="H19" t="s">
        <v>78</v>
      </c>
      <c r="I19" t="s">
        <v>19</v>
      </c>
    </row>
    <row r="20" spans="1:9" x14ac:dyDescent="0.4">
      <c r="A20" t="s">
        <v>90</v>
      </c>
      <c r="H20" t="s">
        <v>79</v>
      </c>
      <c r="I20" t="s">
        <v>20</v>
      </c>
    </row>
    <row r="21" spans="1:9" x14ac:dyDescent="0.4">
      <c r="A21" t="s">
        <v>48</v>
      </c>
      <c r="H21" t="s">
        <v>80</v>
      </c>
      <c r="I21" t="s">
        <v>86</v>
      </c>
    </row>
    <row r="22" spans="1:9" x14ac:dyDescent="0.4">
      <c r="A22" t="s">
        <v>49</v>
      </c>
      <c r="H22" t="s">
        <v>81</v>
      </c>
      <c r="I22" t="s">
        <v>87</v>
      </c>
    </row>
    <row r="23" spans="1:9" x14ac:dyDescent="0.4">
      <c r="H23" t="s">
        <v>82</v>
      </c>
      <c r="I23" t="s">
        <v>21</v>
      </c>
    </row>
    <row r="24" spans="1:9" x14ac:dyDescent="0.4">
      <c r="A24" t="s">
        <v>91</v>
      </c>
      <c r="H24" t="s">
        <v>83</v>
      </c>
      <c r="I24" s="3" t="s">
        <v>22</v>
      </c>
    </row>
    <row r="25" spans="1:9" x14ac:dyDescent="0.4">
      <c r="A25" t="s">
        <v>52</v>
      </c>
      <c r="I25" s="3" t="s">
        <v>23</v>
      </c>
    </row>
    <row r="26" spans="1:9" x14ac:dyDescent="0.4">
      <c r="A26" t="s">
        <v>49</v>
      </c>
      <c r="I26" s="3" t="s">
        <v>24</v>
      </c>
    </row>
    <row r="27" spans="1:9" x14ac:dyDescent="0.4">
      <c r="H27" t="s">
        <v>25</v>
      </c>
      <c r="I27" t="s">
        <v>25</v>
      </c>
    </row>
    <row r="28" spans="1:9" x14ac:dyDescent="0.4">
      <c r="I28" t="s">
        <v>26</v>
      </c>
    </row>
    <row r="29" spans="1:9" x14ac:dyDescent="0.4">
      <c r="H29" t="s">
        <v>27</v>
      </c>
      <c r="I29" t="s">
        <v>27</v>
      </c>
    </row>
    <row r="30" spans="1:9" x14ac:dyDescent="0.4">
      <c r="A30" t="s">
        <v>92</v>
      </c>
    </row>
    <row r="31" spans="1:9" x14ac:dyDescent="0.4">
      <c r="A31" t="s">
        <v>48</v>
      </c>
    </row>
    <row r="32" spans="1:9" x14ac:dyDescent="0.4">
      <c r="A32" t="s">
        <v>49</v>
      </c>
    </row>
    <row r="34" spans="1:1" x14ac:dyDescent="0.4">
      <c r="A34" t="s">
        <v>93</v>
      </c>
    </row>
    <row r="35" spans="1:1" x14ac:dyDescent="0.4">
      <c r="A35" t="s">
        <v>48</v>
      </c>
    </row>
    <row r="36" spans="1:1" x14ac:dyDescent="0.4">
      <c r="A36" t="s">
        <v>49</v>
      </c>
    </row>
    <row r="38" spans="1:1" x14ac:dyDescent="0.4">
      <c r="A38" t="s">
        <v>94</v>
      </c>
    </row>
    <row r="39" spans="1:1" x14ac:dyDescent="0.4">
      <c r="A39" t="s">
        <v>52</v>
      </c>
    </row>
    <row r="40" spans="1:1" x14ac:dyDescent="0.4">
      <c r="A40" t="s">
        <v>49</v>
      </c>
    </row>
    <row r="44" spans="1:1" x14ac:dyDescent="0.4">
      <c r="A44" t="s">
        <v>53</v>
      </c>
    </row>
    <row r="45" spans="1:1" x14ac:dyDescent="0.4">
      <c r="A45" t="s">
        <v>48</v>
      </c>
    </row>
    <row r="46" spans="1:1" x14ac:dyDescent="0.4">
      <c r="A46" t="s">
        <v>49</v>
      </c>
    </row>
    <row r="48" spans="1:1" x14ac:dyDescent="0.4">
      <c r="A48" t="s">
        <v>54</v>
      </c>
    </row>
    <row r="49" spans="1:1" x14ac:dyDescent="0.4">
      <c r="A49" t="s">
        <v>48</v>
      </c>
    </row>
    <row r="50" spans="1:1" x14ac:dyDescent="0.4">
      <c r="A50" t="s">
        <v>49</v>
      </c>
    </row>
    <row r="52" spans="1:1" x14ac:dyDescent="0.4">
      <c r="A52" t="s">
        <v>55</v>
      </c>
    </row>
    <row r="53" spans="1:1" x14ac:dyDescent="0.4">
      <c r="A53" t="s">
        <v>52</v>
      </c>
    </row>
    <row r="54" spans="1:1" x14ac:dyDescent="0.4">
      <c r="A54" t="s">
        <v>49</v>
      </c>
    </row>
    <row r="58" spans="1:1" x14ac:dyDescent="0.4">
      <c r="A58" t="s">
        <v>56</v>
      </c>
    </row>
    <row r="59" spans="1:1" x14ac:dyDescent="0.4">
      <c r="A59" t="s">
        <v>48</v>
      </c>
    </row>
    <row r="60" spans="1:1" x14ac:dyDescent="0.4">
      <c r="A60" t="s">
        <v>49</v>
      </c>
    </row>
    <row r="61" spans="1:1" x14ac:dyDescent="0.4">
      <c r="A61" t="s">
        <v>57</v>
      </c>
    </row>
    <row r="62" spans="1:1" x14ac:dyDescent="0.4">
      <c r="A62" t="s">
        <v>48</v>
      </c>
    </row>
    <row r="63" spans="1:1" x14ac:dyDescent="0.4">
      <c r="A63" t="s">
        <v>49</v>
      </c>
    </row>
    <row r="65" spans="1:1" x14ac:dyDescent="0.4">
      <c r="A65" t="s">
        <v>58</v>
      </c>
    </row>
    <row r="66" spans="1:1" x14ac:dyDescent="0.4">
      <c r="A66" t="s">
        <v>48</v>
      </c>
    </row>
    <row r="67" spans="1:1" x14ac:dyDescent="0.4">
      <c r="A67" t="s">
        <v>49</v>
      </c>
    </row>
    <row r="69" spans="1:1" x14ac:dyDescent="0.4">
      <c r="A69" t="s">
        <v>59</v>
      </c>
    </row>
    <row r="70" spans="1:1" x14ac:dyDescent="0.4">
      <c r="A70" t="s">
        <v>48</v>
      </c>
    </row>
    <row r="71" spans="1:1" x14ac:dyDescent="0.4">
      <c r="A71" t="s">
        <v>49</v>
      </c>
    </row>
    <row r="73" spans="1:1" x14ac:dyDescent="0.4">
      <c r="A73" t="s">
        <v>60</v>
      </c>
    </row>
    <row r="74" spans="1:1" x14ac:dyDescent="0.4">
      <c r="A74" t="s">
        <v>48</v>
      </c>
    </row>
    <row r="75" spans="1:1" x14ac:dyDescent="0.4">
      <c r="A75" t="s">
        <v>49</v>
      </c>
    </row>
    <row r="77" spans="1:1" x14ac:dyDescent="0.4">
      <c r="A77" t="s">
        <v>61</v>
      </c>
    </row>
    <row r="78" spans="1:1" x14ac:dyDescent="0.4">
      <c r="A78" t="s">
        <v>48</v>
      </c>
    </row>
    <row r="79" spans="1:1" x14ac:dyDescent="0.4">
      <c r="A79" t="s">
        <v>49</v>
      </c>
    </row>
    <row r="81" spans="1:1" x14ac:dyDescent="0.4">
      <c r="A81" t="s">
        <v>62</v>
      </c>
    </row>
    <row r="82" spans="1:1" x14ac:dyDescent="0.4">
      <c r="A82" t="s">
        <v>48</v>
      </c>
    </row>
    <row r="83" spans="1:1" x14ac:dyDescent="0.4">
      <c r="A83" t="s">
        <v>49</v>
      </c>
    </row>
    <row r="85" spans="1:1" x14ac:dyDescent="0.4">
      <c r="A85" t="s">
        <v>63</v>
      </c>
    </row>
    <row r="86" spans="1:1" x14ac:dyDescent="0.4">
      <c r="A86" t="s">
        <v>48</v>
      </c>
    </row>
    <row r="87" spans="1:1" x14ac:dyDescent="0.4">
      <c r="A87" t="s">
        <v>49</v>
      </c>
    </row>
    <row r="89" spans="1:1" x14ac:dyDescent="0.4">
      <c r="A89" t="s">
        <v>64</v>
      </c>
    </row>
    <row r="90" spans="1:1" x14ac:dyDescent="0.4">
      <c r="A90" t="s">
        <v>48</v>
      </c>
    </row>
    <row r="91" spans="1:1" x14ac:dyDescent="0.4">
      <c r="A91" t="s">
        <v>49</v>
      </c>
    </row>
    <row r="95" spans="1:1" x14ac:dyDescent="0.4">
      <c r="A95" t="s">
        <v>65</v>
      </c>
    </row>
    <row r="96" spans="1:1" x14ac:dyDescent="0.4">
      <c r="A96" t="s">
        <v>48</v>
      </c>
    </row>
    <row r="97" spans="1:1" x14ac:dyDescent="0.4">
      <c r="A97" t="s">
        <v>49</v>
      </c>
    </row>
    <row r="98" spans="1:1" x14ac:dyDescent="0.4">
      <c r="A98" t="s">
        <v>66</v>
      </c>
    </row>
    <row r="99" spans="1:1" x14ac:dyDescent="0.4">
      <c r="A99" t="s">
        <v>32</v>
      </c>
    </row>
    <row r="100" spans="1:1" x14ac:dyDescent="0.4">
      <c r="A100" t="s">
        <v>49</v>
      </c>
    </row>
    <row r="102" spans="1:1" x14ac:dyDescent="0.4">
      <c r="A102" t="s">
        <v>67</v>
      </c>
    </row>
    <row r="103" spans="1:1" x14ac:dyDescent="0.4">
      <c r="A103" t="s">
        <v>68</v>
      </c>
    </row>
    <row r="104" spans="1:1" x14ac:dyDescent="0.4">
      <c r="A104" t="s">
        <v>69</v>
      </c>
    </row>
  </sheetData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オーダーシート (U12_U15_サザンカ)</vt:lpstr>
      <vt:lpstr>オーダーリスト</vt:lpstr>
      <vt:lpstr>master</vt:lpstr>
      <vt:lpstr>work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tanakaseishi@icloud.com</dc:creator>
  <cp:lastModifiedBy>Tomoharu YOSHIZAWA</cp:lastModifiedBy>
  <dcterms:created xsi:type="dcterms:W3CDTF">2023-04-05T10:23:46Z</dcterms:created>
  <dcterms:modified xsi:type="dcterms:W3CDTF">2024-10-29T11:06:31Z</dcterms:modified>
</cp:coreProperties>
</file>